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750" windowWidth="20520" windowHeight="3780"/>
  </bookViews>
  <sheets>
    <sheet name="集計表" sheetId="9" r:id="rId1"/>
    <sheet name="Load-List" sheetId="8" r:id="rId2"/>
    <sheet name="DATA" sheetId="7" r:id="rId3"/>
  </sheets>
  <externalReferences>
    <externalReference r:id="rId4"/>
    <externalReference r:id="rId5"/>
  </externalReferences>
  <definedNames>
    <definedName name="ＣＵＳＥＲ">#REF!</definedName>
    <definedName name="ＣＶ２３Ｃ">#REF!</definedName>
    <definedName name="ＣＶＴ">#REF!</definedName>
    <definedName name="ＩＶ">#REF!</definedName>
    <definedName name="_xlnm.Print_Area" localSheetId="2">DATA!$A$1:$Y$39</definedName>
    <definedName name="_xlnm.Print_Area" localSheetId="1">'Load-List'!$B$2:$AB$308</definedName>
    <definedName name="_xlnm.Print_Area" localSheetId="0">集計表!$B$2:$AB$53</definedName>
    <definedName name="ＵＳＥＲ">'[1]VD2-Data '!$N$6:$Q$23</definedName>
    <definedName name="充電電流３">'[1]VD2-Data '!$D$6:$G$23</definedName>
    <definedName name="充電電流Ｔ">'[1]VD2-Data '!$I$6:$L$23</definedName>
    <definedName name="電動機５０" localSheetId="0">[2]DATA!$B$9:$E$31</definedName>
    <definedName name="電動機５０">DATA!$B$10:$E$32</definedName>
    <definedName name="電動機６０" localSheetId="0">[2]DATA!$N$9:$Q$31</definedName>
    <definedName name="電動機６０">DATA!$N$10:$Q$32</definedName>
    <definedName name="変１">#REF!</definedName>
    <definedName name="変３">#REF!</definedName>
    <definedName name="変ＵＳＥＲ">#REF!</definedName>
    <definedName name="変圧器">'[1]VD2-Data '!$D$27:$G$41</definedName>
  </definedNames>
  <calcPr calcId="145621"/>
</workbook>
</file>

<file path=xl/calcChain.xml><?xml version="1.0" encoding="utf-8"?>
<calcChain xmlns="http://schemas.openxmlformats.org/spreadsheetml/2006/main">
  <c r="C13" i="7" l="1"/>
  <c r="C12" i="7"/>
  <c r="C11" i="7"/>
  <c r="O11" i="7"/>
  <c r="X209" i="8"/>
  <c r="X58" i="8"/>
  <c r="X55" i="8"/>
  <c r="X206" i="8"/>
  <c r="B9" i="9"/>
  <c r="D11" i="7" l="1"/>
  <c r="Q11" i="7"/>
  <c r="E12" i="7"/>
  <c r="D12" i="7"/>
  <c r="O12" i="7"/>
  <c r="P12" i="7" s="1"/>
  <c r="O13" i="7"/>
  <c r="C14" i="7"/>
  <c r="D14" i="7" s="1"/>
  <c r="O14" i="7"/>
  <c r="P14" i="7" s="1"/>
  <c r="C15" i="7"/>
  <c r="D15" i="7" s="1"/>
  <c r="O18" i="8" s="1"/>
  <c r="O15" i="7"/>
  <c r="Q15" i="7" s="1"/>
  <c r="C16" i="7"/>
  <c r="E16" i="7" s="1"/>
  <c r="P64" i="8" s="1"/>
  <c r="O16" i="7"/>
  <c r="P16" i="7" s="1"/>
  <c r="C17" i="7"/>
  <c r="O17" i="7"/>
  <c r="C18" i="7"/>
  <c r="D18" i="7" s="1"/>
  <c r="O18" i="7"/>
  <c r="P18" i="7" s="1"/>
  <c r="C19" i="7"/>
  <c r="D19" i="7" s="1"/>
  <c r="O19" i="7"/>
  <c r="Q19" i="7" s="1"/>
  <c r="C20" i="7"/>
  <c r="E20" i="7" s="1"/>
  <c r="O20" i="7"/>
  <c r="P20" i="7" s="1"/>
  <c r="C21" i="7"/>
  <c r="O21" i="7"/>
  <c r="C22" i="7"/>
  <c r="E22" i="7" s="1"/>
  <c r="D22" i="7"/>
  <c r="O22" i="7"/>
  <c r="Q22" i="7" s="1"/>
  <c r="C23" i="7"/>
  <c r="D23" i="7" s="1"/>
  <c r="O23" i="7"/>
  <c r="Q23" i="7" s="1"/>
  <c r="C24" i="7"/>
  <c r="O24" i="7"/>
  <c r="P24" i="7" s="1"/>
  <c r="C25" i="7"/>
  <c r="O25" i="7"/>
  <c r="C26" i="7"/>
  <c r="D26" i="7" s="1"/>
  <c r="O26" i="7"/>
  <c r="Q26" i="7" s="1"/>
  <c r="C27" i="7"/>
  <c r="D27" i="7" s="1"/>
  <c r="O27" i="7"/>
  <c r="Q27" i="7" s="1"/>
  <c r="C28" i="7"/>
  <c r="E28" i="7" s="1"/>
  <c r="O28" i="7"/>
  <c r="P28" i="7" s="1"/>
  <c r="C29" i="7"/>
  <c r="O29" i="7"/>
  <c r="C30" i="7"/>
  <c r="E30" i="7" s="1"/>
  <c r="O30" i="7"/>
  <c r="Q30" i="7" s="1"/>
  <c r="P30" i="7"/>
  <c r="C31" i="7"/>
  <c r="D31" i="7" s="1"/>
  <c r="O31" i="7"/>
  <c r="Q31" i="7" s="1"/>
  <c r="C32" i="7"/>
  <c r="E32" i="7" s="1"/>
  <c r="O32" i="7"/>
  <c r="P32" i="7" s="1"/>
  <c r="W5" i="8"/>
  <c r="I6" i="8"/>
  <c r="W7" i="8"/>
  <c r="O10" i="8"/>
  <c r="P10" i="8"/>
  <c r="AE10" i="8" s="1"/>
  <c r="Q10" i="8"/>
  <c r="U10" i="8"/>
  <c r="Y10" i="8" s="1"/>
  <c r="O11" i="8"/>
  <c r="P11" i="8"/>
  <c r="Q11" i="8"/>
  <c r="U11" i="8"/>
  <c r="Q12" i="8"/>
  <c r="O14" i="8"/>
  <c r="P14" i="8"/>
  <c r="AE14" i="8" s="1"/>
  <c r="Q14" i="8"/>
  <c r="U14" i="8"/>
  <c r="Y14" i="8" s="1"/>
  <c r="AA14" i="8" s="1"/>
  <c r="O15" i="8"/>
  <c r="P15" i="8"/>
  <c r="Q15" i="8"/>
  <c r="U15" i="8"/>
  <c r="Y15" i="8" s="1"/>
  <c r="O16" i="8"/>
  <c r="P16" i="8"/>
  <c r="AE16" i="8" s="1"/>
  <c r="Q16" i="8"/>
  <c r="U16" i="8"/>
  <c r="Y16" i="8" s="1"/>
  <c r="AA16" i="8" s="1"/>
  <c r="O17" i="8"/>
  <c r="P17" i="8"/>
  <c r="Q17" i="8"/>
  <c r="U17" i="8"/>
  <c r="Y17" i="8" s="1"/>
  <c r="AG17" i="8" s="1"/>
  <c r="Q18" i="8"/>
  <c r="O20" i="8"/>
  <c r="P20" i="8"/>
  <c r="AE20" i="8" s="1"/>
  <c r="Q20" i="8"/>
  <c r="U20" i="8"/>
  <c r="Y20" i="8" s="1"/>
  <c r="O21" i="8"/>
  <c r="P21" i="8"/>
  <c r="AE21" i="8" s="1"/>
  <c r="Q21" i="8"/>
  <c r="U21" i="8"/>
  <c r="Y21" i="8" s="1"/>
  <c r="O22" i="8"/>
  <c r="P22" i="8"/>
  <c r="AE22" i="8" s="1"/>
  <c r="Q22" i="8"/>
  <c r="U22" i="8"/>
  <c r="Y22" i="8" s="1"/>
  <c r="O23" i="8"/>
  <c r="P23" i="8"/>
  <c r="Q23" i="8"/>
  <c r="U23" i="8"/>
  <c r="Y23" i="8" s="1"/>
  <c r="O24" i="8"/>
  <c r="Q24" i="8"/>
  <c r="O26" i="8"/>
  <c r="P26" i="8"/>
  <c r="AE26" i="8" s="1"/>
  <c r="Q26" i="8"/>
  <c r="U26" i="8"/>
  <c r="Y26" i="8" s="1"/>
  <c r="AA26" i="8" s="1"/>
  <c r="O27" i="8"/>
  <c r="P27" i="8"/>
  <c r="AE27" i="8" s="1"/>
  <c r="Q27" i="8"/>
  <c r="U27" i="8"/>
  <c r="Y27" i="8" s="1"/>
  <c r="O28" i="8"/>
  <c r="P28" i="8"/>
  <c r="AE28" i="8" s="1"/>
  <c r="Q28" i="8"/>
  <c r="U28" i="8"/>
  <c r="Y28" i="8" s="1"/>
  <c r="AA28" i="8" s="1"/>
  <c r="O29" i="8"/>
  <c r="P29" i="8"/>
  <c r="AE29" i="8" s="1"/>
  <c r="Q29" i="8"/>
  <c r="U29" i="8"/>
  <c r="Y29" i="8" s="1"/>
  <c r="O30" i="8"/>
  <c r="P30" i="8"/>
  <c r="AE30" i="8" s="1"/>
  <c r="Q30" i="8"/>
  <c r="U30" i="8"/>
  <c r="Y30" i="8" s="1"/>
  <c r="AA30" i="8" s="1"/>
  <c r="O31" i="8"/>
  <c r="P31" i="8"/>
  <c r="AE31" i="8" s="1"/>
  <c r="Q31" i="8"/>
  <c r="U31" i="8"/>
  <c r="Y31" i="8" s="1"/>
  <c r="O32" i="8"/>
  <c r="P32" i="8"/>
  <c r="AE32" i="8" s="1"/>
  <c r="Q32" i="8"/>
  <c r="U32" i="8"/>
  <c r="Y32" i="8" s="1"/>
  <c r="AA32" i="8" s="1"/>
  <c r="O33" i="8"/>
  <c r="P33" i="8"/>
  <c r="AE33" i="8" s="1"/>
  <c r="Q33" i="8"/>
  <c r="U33" i="8"/>
  <c r="Y33" i="8" s="1"/>
  <c r="O34" i="8"/>
  <c r="P34" i="8"/>
  <c r="AE34" i="8" s="1"/>
  <c r="Q34" i="8"/>
  <c r="U34" i="8"/>
  <c r="Y34" i="8" s="1"/>
  <c r="AA34" i="8" s="1"/>
  <c r="O35" i="8"/>
  <c r="P35" i="8"/>
  <c r="AE35" i="8" s="1"/>
  <c r="Q35" i="8"/>
  <c r="U35" i="8"/>
  <c r="Y35" i="8" s="1"/>
  <c r="O36" i="8"/>
  <c r="P36" i="8"/>
  <c r="AE36" i="8" s="1"/>
  <c r="Q36" i="8"/>
  <c r="U36" i="8"/>
  <c r="Y36" i="8" s="1"/>
  <c r="AA36" i="8" s="1"/>
  <c r="O37" i="8"/>
  <c r="P37" i="8"/>
  <c r="AE37" i="8" s="1"/>
  <c r="Q37" i="8"/>
  <c r="U37" i="8"/>
  <c r="Y37" i="8" s="1"/>
  <c r="O38" i="8"/>
  <c r="P38" i="8"/>
  <c r="AE38" i="8" s="1"/>
  <c r="Q38" i="8"/>
  <c r="U38" i="8"/>
  <c r="Y38" i="8" s="1"/>
  <c r="AA38" i="8" s="1"/>
  <c r="O39" i="8"/>
  <c r="P39" i="8"/>
  <c r="AE39" i="8" s="1"/>
  <c r="Q39" i="8"/>
  <c r="U39" i="8"/>
  <c r="Y39" i="8" s="1"/>
  <c r="O40" i="8"/>
  <c r="P40" i="8"/>
  <c r="AE40" i="8" s="1"/>
  <c r="Q40" i="8"/>
  <c r="U40" i="8"/>
  <c r="Y40" i="8" s="1"/>
  <c r="AA40" i="8" s="1"/>
  <c r="O41" i="8"/>
  <c r="P41" i="8"/>
  <c r="AE41" i="8" s="1"/>
  <c r="Q41" i="8"/>
  <c r="U41" i="8"/>
  <c r="Y41" i="8" s="1"/>
  <c r="O42" i="8"/>
  <c r="P42" i="8"/>
  <c r="AE42" i="8" s="1"/>
  <c r="Q42" i="8"/>
  <c r="U42" i="8"/>
  <c r="Y42" i="8" s="1"/>
  <c r="AA42" i="8" s="1"/>
  <c r="O43" i="8"/>
  <c r="P43" i="8"/>
  <c r="AE43" i="8" s="1"/>
  <c r="Q43" i="8"/>
  <c r="U43" i="8"/>
  <c r="Y43" i="8" s="1"/>
  <c r="O44" i="8"/>
  <c r="P44" i="8"/>
  <c r="AE44" i="8" s="1"/>
  <c r="Q44" i="8"/>
  <c r="U44" i="8"/>
  <c r="Y44" i="8" s="1"/>
  <c r="AA44" i="8" s="1"/>
  <c r="O45" i="8"/>
  <c r="P45" i="8"/>
  <c r="AE45" i="8" s="1"/>
  <c r="Q45" i="8"/>
  <c r="U45" i="8"/>
  <c r="Y45" i="8" s="1"/>
  <c r="O46" i="8"/>
  <c r="P46" i="8"/>
  <c r="AE46" i="8" s="1"/>
  <c r="Q46" i="8"/>
  <c r="U46" i="8"/>
  <c r="Y46" i="8" s="1"/>
  <c r="AA46" i="8" s="1"/>
  <c r="O47" i="8"/>
  <c r="P47" i="8"/>
  <c r="AE47" i="8" s="1"/>
  <c r="Q47" i="8"/>
  <c r="U47" i="8"/>
  <c r="Y47" i="8" s="1"/>
  <c r="O48" i="8"/>
  <c r="P48" i="8"/>
  <c r="AE48" i="8" s="1"/>
  <c r="Q48" i="8"/>
  <c r="U48" i="8"/>
  <c r="Y48" i="8" s="1"/>
  <c r="AA48" i="8" s="1"/>
  <c r="O49" i="8"/>
  <c r="P49" i="8"/>
  <c r="AE49" i="8" s="1"/>
  <c r="Q49" i="8"/>
  <c r="U49" i="8"/>
  <c r="Y49" i="8" s="1"/>
  <c r="O50" i="8"/>
  <c r="P50" i="8"/>
  <c r="AE50" i="8" s="1"/>
  <c r="Q50" i="8"/>
  <c r="U50" i="8"/>
  <c r="Y50" i="8" s="1"/>
  <c r="AA50" i="8" s="1"/>
  <c r="O51" i="8"/>
  <c r="P51" i="8"/>
  <c r="AE51" i="8" s="1"/>
  <c r="Q51" i="8"/>
  <c r="U51" i="8"/>
  <c r="Y51" i="8" s="1"/>
  <c r="O52" i="8"/>
  <c r="P52" i="8"/>
  <c r="AE52" i="8" s="1"/>
  <c r="Q52" i="8"/>
  <c r="U52" i="8"/>
  <c r="Y52" i="8" s="1"/>
  <c r="AA52" i="8" s="1"/>
  <c r="O53" i="8"/>
  <c r="P53" i="8"/>
  <c r="AE53" i="8" s="1"/>
  <c r="Q53" i="8"/>
  <c r="U53" i="8"/>
  <c r="Y53" i="8" s="1"/>
  <c r="W57" i="8"/>
  <c r="I58" i="8"/>
  <c r="W59" i="8"/>
  <c r="O62" i="8"/>
  <c r="P62" i="8"/>
  <c r="AE62" i="8" s="1"/>
  <c r="Q62" i="8"/>
  <c r="U62" i="8"/>
  <c r="Y62" i="8" s="1"/>
  <c r="Q63" i="8"/>
  <c r="Q64" i="8"/>
  <c r="U64" i="8" s="1"/>
  <c r="Y64" i="8" s="1"/>
  <c r="O65" i="8"/>
  <c r="P65" i="8"/>
  <c r="Q65" i="8"/>
  <c r="U65" i="8"/>
  <c r="Y65" i="8" s="1"/>
  <c r="AG65" i="8" s="1"/>
  <c r="O66" i="8"/>
  <c r="P66" i="8"/>
  <c r="AE66" i="8" s="1"/>
  <c r="Q66" i="8"/>
  <c r="U66" i="8"/>
  <c r="Y66" i="8" s="1"/>
  <c r="Z66" i="8" s="1"/>
  <c r="O67" i="8"/>
  <c r="P67" i="8"/>
  <c r="AE67" i="8" s="1"/>
  <c r="Q67" i="8"/>
  <c r="U67" i="8"/>
  <c r="Y67" i="8" s="1"/>
  <c r="AG67" i="8" s="1"/>
  <c r="O68" i="8"/>
  <c r="P68" i="8"/>
  <c r="AE68" i="8" s="1"/>
  <c r="Q68" i="8"/>
  <c r="U68" i="8"/>
  <c r="Y68" i="8" s="1"/>
  <c r="AG68" i="8" s="1"/>
  <c r="O69" i="8"/>
  <c r="P69" i="8"/>
  <c r="Q69" i="8"/>
  <c r="U69" i="8"/>
  <c r="Y69" i="8" s="1"/>
  <c r="O70" i="8"/>
  <c r="P70" i="8"/>
  <c r="Q70" i="8"/>
  <c r="U70" i="8"/>
  <c r="Y70" i="8" s="1"/>
  <c r="O71" i="8"/>
  <c r="P71" i="8"/>
  <c r="Q71" i="8"/>
  <c r="U71" i="8"/>
  <c r="Y71" i="8" s="1"/>
  <c r="O72" i="8"/>
  <c r="P72" i="8"/>
  <c r="AE72" i="8" s="1"/>
  <c r="Q72" i="8"/>
  <c r="U72" i="8"/>
  <c r="Y72" i="8" s="1"/>
  <c r="O73" i="8"/>
  <c r="P73" i="8"/>
  <c r="AE73" i="8" s="1"/>
  <c r="Q73" i="8"/>
  <c r="U73" i="8"/>
  <c r="Y73" i="8" s="1"/>
  <c r="AA73" i="8" s="1"/>
  <c r="O74" i="8"/>
  <c r="P74" i="8"/>
  <c r="AE74" i="8" s="1"/>
  <c r="Q74" i="8"/>
  <c r="U74" i="8"/>
  <c r="Y74" i="8" s="1"/>
  <c r="O75" i="8"/>
  <c r="P75" i="8"/>
  <c r="Q75" i="8"/>
  <c r="U75" i="8"/>
  <c r="Y75" i="8" s="1"/>
  <c r="O76" i="8"/>
  <c r="Q76" i="8"/>
  <c r="U76" i="8"/>
  <c r="Y76" i="8" s="1"/>
  <c r="Q77" i="8"/>
  <c r="O78" i="8"/>
  <c r="P78" i="8"/>
  <c r="AE78" i="8" s="1"/>
  <c r="Q78" i="8"/>
  <c r="U78" i="8"/>
  <c r="Y78" i="8" s="1"/>
  <c r="O79" i="8"/>
  <c r="P79" i="8"/>
  <c r="AE79" i="8" s="1"/>
  <c r="Q79" i="8"/>
  <c r="U79" i="8"/>
  <c r="Y79" i="8" s="1"/>
  <c r="O80" i="8"/>
  <c r="P80" i="8"/>
  <c r="AE80" i="8" s="1"/>
  <c r="Q80" i="8"/>
  <c r="U80" i="8"/>
  <c r="Y80" i="8" s="1"/>
  <c r="AG80" i="8" s="1"/>
  <c r="O81" i="8"/>
  <c r="P81" i="8"/>
  <c r="AE81" i="8" s="1"/>
  <c r="Q81" i="8"/>
  <c r="U81" i="8"/>
  <c r="Y81" i="8" s="1"/>
  <c r="AG81" i="8" s="1"/>
  <c r="O82" i="8"/>
  <c r="P82" i="8"/>
  <c r="Q82" i="8"/>
  <c r="U82" i="8"/>
  <c r="Y82" i="8" s="1"/>
  <c r="O83" i="8"/>
  <c r="P83" i="8"/>
  <c r="Q83" i="8"/>
  <c r="U83" i="8"/>
  <c r="Y83" i="8" s="1"/>
  <c r="O84" i="8"/>
  <c r="P84" i="8"/>
  <c r="Q84" i="8"/>
  <c r="U84" i="8"/>
  <c r="Y84" i="8" s="1"/>
  <c r="O85" i="8"/>
  <c r="P85" i="8"/>
  <c r="AE85" i="8" s="1"/>
  <c r="Q85" i="8"/>
  <c r="U85" i="8"/>
  <c r="Y85" i="8" s="1"/>
  <c r="AH85" i="8" s="1"/>
  <c r="O86" i="8"/>
  <c r="P86" i="8"/>
  <c r="Q86" i="8"/>
  <c r="U86" i="8"/>
  <c r="Y86" i="8" s="1"/>
  <c r="O87" i="8"/>
  <c r="P87" i="8"/>
  <c r="AE87" i="8" s="1"/>
  <c r="Q87" i="8"/>
  <c r="U87" i="8"/>
  <c r="Y87" i="8" s="1"/>
  <c r="Z87" i="8" s="1"/>
  <c r="O88" i="8"/>
  <c r="P88" i="8"/>
  <c r="Q88" i="8"/>
  <c r="U88" i="8"/>
  <c r="Y88" i="8" s="1"/>
  <c r="AA88" i="8" s="1"/>
  <c r="O89" i="8"/>
  <c r="P89" i="8"/>
  <c r="AE89" i="8" s="1"/>
  <c r="Q89" i="8"/>
  <c r="U89" i="8"/>
  <c r="Y89" i="8" s="1"/>
  <c r="O90" i="8"/>
  <c r="P90" i="8"/>
  <c r="AE90" i="8" s="1"/>
  <c r="Q90" i="8"/>
  <c r="U90" i="8"/>
  <c r="Y90" i="8" s="1"/>
  <c r="O91" i="8"/>
  <c r="Q91" i="8"/>
  <c r="U91" i="8" s="1"/>
  <c r="Y91" i="8" s="1"/>
  <c r="P92" i="8"/>
  <c r="Q92" i="8"/>
  <c r="O93" i="8"/>
  <c r="P93" i="8"/>
  <c r="AE93" i="8" s="1"/>
  <c r="Q93" i="8"/>
  <c r="U93" i="8"/>
  <c r="Y93" i="8" s="1"/>
  <c r="AG93" i="8" s="1"/>
  <c r="O94" i="8"/>
  <c r="P94" i="8"/>
  <c r="AE94" i="8" s="1"/>
  <c r="Q94" i="8"/>
  <c r="U94" i="8"/>
  <c r="Y94" i="8" s="1"/>
  <c r="AG94" i="8" s="1"/>
  <c r="O95" i="8"/>
  <c r="P95" i="8"/>
  <c r="AE95" i="8" s="1"/>
  <c r="Q95" i="8"/>
  <c r="U95" i="8"/>
  <c r="Y95" i="8" s="1"/>
  <c r="AG95" i="8" s="1"/>
  <c r="O96" i="8"/>
  <c r="P96" i="8"/>
  <c r="AE96" i="8" s="1"/>
  <c r="Q96" i="8"/>
  <c r="U96" i="8"/>
  <c r="Y96" i="8" s="1"/>
  <c r="O97" i="8"/>
  <c r="P97" i="8"/>
  <c r="AE97" i="8" s="1"/>
  <c r="Q97" i="8"/>
  <c r="U97" i="8"/>
  <c r="Y97" i="8" s="1"/>
  <c r="AG97" i="8" s="1"/>
  <c r="O98" i="8"/>
  <c r="P98" i="8"/>
  <c r="AE98" i="8" s="1"/>
  <c r="Q98" i="8"/>
  <c r="U98" i="8"/>
  <c r="Y98" i="8" s="1"/>
  <c r="AG98" i="8" s="1"/>
  <c r="O99" i="8"/>
  <c r="P99" i="8"/>
  <c r="AE99" i="8" s="1"/>
  <c r="Q99" i="8"/>
  <c r="U99" i="8"/>
  <c r="Y99" i="8" s="1"/>
  <c r="AG99" i="8" s="1"/>
  <c r="O100" i="8"/>
  <c r="P100" i="8"/>
  <c r="AE100" i="8" s="1"/>
  <c r="Q100" i="8"/>
  <c r="U100" i="8"/>
  <c r="Y100" i="8" s="1"/>
  <c r="O101" i="8"/>
  <c r="P101" i="8"/>
  <c r="AE101" i="8" s="1"/>
  <c r="Q101" i="8"/>
  <c r="U101" i="8"/>
  <c r="Y101" i="8" s="1"/>
  <c r="AG101" i="8" s="1"/>
  <c r="O102" i="8"/>
  <c r="P102" i="8"/>
  <c r="AE102" i="8" s="1"/>
  <c r="Q102" i="8"/>
  <c r="U102" i="8"/>
  <c r="Y102" i="8" s="1"/>
  <c r="O103" i="8"/>
  <c r="P103" i="8"/>
  <c r="AE103" i="8" s="1"/>
  <c r="Q103" i="8"/>
  <c r="U103" i="8"/>
  <c r="Y103" i="8" s="1"/>
  <c r="AG103" i="8" s="1"/>
  <c r="O104" i="8"/>
  <c r="P104" i="8"/>
  <c r="AE104" i="8" s="1"/>
  <c r="Q104" i="8"/>
  <c r="U104" i="8"/>
  <c r="Y104" i="8" s="1"/>
  <c r="AG104" i="8" s="1"/>
  <c r="O105" i="8"/>
  <c r="P105" i="8"/>
  <c r="AE105" i="8" s="1"/>
  <c r="Q105" i="8"/>
  <c r="U105" i="8"/>
  <c r="Y105" i="8" s="1"/>
  <c r="AG105" i="8" s="1"/>
  <c r="O106" i="8"/>
  <c r="P106" i="8"/>
  <c r="AE106" i="8" s="1"/>
  <c r="Q106" i="8"/>
  <c r="U106" i="8"/>
  <c r="Y106" i="8" s="1"/>
  <c r="AH106" i="8" s="1"/>
  <c r="Q107" i="8"/>
  <c r="P108" i="8"/>
  <c r="Q108" i="8"/>
  <c r="O109" i="8"/>
  <c r="P109" i="8"/>
  <c r="AE109" i="8" s="1"/>
  <c r="Q109" i="8"/>
  <c r="U109" i="8"/>
  <c r="Y109" i="8" s="1"/>
  <c r="O110" i="8"/>
  <c r="P110" i="8"/>
  <c r="AE110" i="8" s="1"/>
  <c r="Q110" i="8"/>
  <c r="U110" i="8"/>
  <c r="Y110" i="8" s="1"/>
  <c r="O111" i="8"/>
  <c r="P111" i="8"/>
  <c r="AE111" i="8" s="1"/>
  <c r="Q111" i="8"/>
  <c r="U111" i="8"/>
  <c r="Y111" i="8" s="1"/>
  <c r="Z111" i="8" s="1"/>
  <c r="O112" i="8"/>
  <c r="P112" i="8"/>
  <c r="Q112" i="8"/>
  <c r="U112" i="8"/>
  <c r="Y112" i="8" s="1"/>
  <c r="O113" i="8"/>
  <c r="P113" i="8"/>
  <c r="AE113" i="8" s="1"/>
  <c r="Q113" i="8"/>
  <c r="U113" i="8"/>
  <c r="Y113" i="8" s="1"/>
  <c r="AH113" i="8" s="1"/>
  <c r="O114" i="8"/>
  <c r="P114" i="8"/>
  <c r="Q114" i="8"/>
  <c r="U114" i="8"/>
  <c r="Y114" i="8" s="1"/>
  <c r="O115" i="8"/>
  <c r="P115" i="8"/>
  <c r="AE115" i="8" s="1"/>
  <c r="Q115" i="8"/>
  <c r="U115" i="8"/>
  <c r="Y115" i="8" s="1"/>
  <c r="O116" i="8"/>
  <c r="P116" i="8"/>
  <c r="AE116" i="8" s="1"/>
  <c r="Q116" i="8"/>
  <c r="U116" i="8"/>
  <c r="Y116" i="8" s="1"/>
  <c r="AG116" i="8" s="1"/>
  <c r="O117" i="8"/>
  <c r="Q117" i="8"/>
  <c r="U117" i="8"/>
  <c r="Y117" i="8" s="1"/>
  <c r="O118" i="8"/>
  <c r="P118" i="8"/>
  <c r="Q118" i="8"/>
  <c r="O119" i="8"/>
  <c r="P119" i="8"/>
  <c r="AE119" i="8" s="1"/>
  <c r="Q119" i="8"/>
  <c r="U119" i="8"/>
  <c r="Y119" i="8" s="1"/>
  <c r="Z119" i="8" s="1"/>
  <c r="O120" i="8"/>
  <c r="P120" i="8"/>
  <c r="AE120" i="8" s="1"/>
  <c r="Q120" i="8"/>
  <c r="U120" i="8"/>
  <c r="Y120" i="8" s="1"/>
  <c r="O121" i="8"/>
  <c r="P121" i="8"/>
  <c r="AE121" i="8" s="1"/>
  <c r="Q121" i="8"/>
  <c r="U121" i="8"/>
  <c r="Y121" i="8" s="1"/>
  <c r="O122" i="8"/>
  <c r="P122" i="8"/>
  <c r="AE122" i="8" s="1"/>
  <c r="Q122" i="8"/>
  <c r="U122" i="8"/>
  <c r="Y122" i="8" s="1"/>
  <c r="O123" i="8"/>
  <c r="P123" i="8"/>
  <c r="AE123" i="8" s="1"/>
  <c r="Q123" i="8"/>
  <c r="U123" i="8"/>
  <c r="Y123" i="8" s="1"/>
  <c r="O124" i="8"/>
  <c r="P124" i="8"/>
  <c r="Q124" i="8"/>
  <c r="U124" i="8"/>
  <c r="Y124" i="8" s="1"/>
  <c r="O125" i="8"/>
  <c r="Q125" i="8"/>
  <c r="U125" i="8" s="1"/>
  <c r="Y125" i="8" s="1"/>
  <c r="O126" i="8"/>
  <c r="P126" i="8"/>
  <c r="Q126" i="8"/>
  <c r="U126" i="8"/>
  <c r="Y126" i="8" s="1"/>
  <c r="O127" i="8"/>
  <c r="P127" i="8"/>
  <c r="AE127" i="8" s="1"/>
  <c r="Q127" i="8"/>
  <c r="U127" i="8"/>
  <c r="Y127" i="8" s="1"/>
  <c r="AG127" i="8" s="1"/>
  <c r="O128" i="8"/>
  <c r="P128" i="8"/>
  <c r="AE128" i="8" s="1"/>
  <c r="Q128" i="8"/>
  <c r="U128" i="8"/>
  <c r="Y128" i="8" s="1"/>
  <c r="O129" i="8"/>
  <c r="P129" i="8"/>
  <c r="Q129" i="8"/>
  <c r="U129" i="8" s="1"/>
  <c r="O130" i="8"/>
  <c r="P130" i="8"/>
  <c r="AE130" i="8" s="1"/>
  <c r="Q130" i="8"/>
  <c r="U130" i="8"/>
  <c r="Y130" i="8" s="1"/>
  <c r="O131" i="8"/>
  <c r="P131" i="8"/>
  <c r="AE131" i="8" s="1"/>
  <c r="Q131" i="8"/>
  <c r="U131" i="8"/>
  <c r="Y131" i="8" s="1"/>
  <c r="AI131" i="8" s="1"/>
  <c r="O132" i="8"/>
  <c r="P132" i="8"/>
  <c r="Q132" i="8"/>
  <c r="U132" i="8"/>
  <c r="Y132" i="8" s="1"/>
  <c r="O133" i="8"/>
  <c r="P133" i="8"/>
  <c r="AE133" i="8" s="1"/>
  <c r="Q133" i="8"/>
  <c r="U133" i="8"/>
  <c r="Y133" i="8" s="1"/>
  <c r="O134" i="8"/>
  <c r="P134" i="8"/>
  <c r="AE134" i="8" s="1"/>
  <c r="Q134" i="8"/>
  <c r="U134" i="8"/>
  <c r="Y134" i="8" s="1"/>
  <c r="AI134" i="8" s="1"/>
  <c r="O135" i="8"/>
  <c r="P135" i="8"/>
  <c r="AE135" i="8" s="1"/>
  <c r="Q135" i="8"/>
  <c r="U135" i="8"/>
  <c r="Y135" i="8" s="1"/>
  <c r="AI135" i="8" s="1"/>
  <c r="O136" i="8"/>
  <c r="P136" i="8"/>
  <c r="AE136" i="8" s="1"/>
  <c r="Q136" i="8"/>
  <c r="U136" i="8"/>
  <c r="Y136" i="8" s="1"/>
  <c r="O137" i="8"/>
  <c r="P137" i="8"/>
  <c r="Q137" i="8"/>
  <c r="U137" i="8" s="1"/>
  <c r="O138" i="8"/>
  <c r="P138" i="8"/>
  <c r="AE138" i="8" s="1"/>
  <c r="Q138" i="8"/>
  <c r="U138" i="8"/>
  <c r="Y138" i="8" s="1"/>
  <c r="O139" i="8"/>
  <c r="P139" i="8"/>
  <c r="AE139" i="8" s="1"/>
  <c r="Q139" i="8"/>
  <c r="U139" i="8"/>
  <c r="Y139" i="8" s="1"/>
  <c r="O140" i="8"/>
  <c r="P140" i="8"/>
  <c r="Q140" i="8"/>
  <c r="U140" i="8"/>
  <c r="Y140" i="8" s="1"/>
  <c r="O141" i="8"/>
  <c r="P141" i="8"/>
  <c r="Q141" i="8"/>
  <c r="U141" i="8"/>
  <c r="O142" i="8"/>
  <c r="P142" i="8"/>
  <c r="Q142" i="8"/>
  <c r="U142" i="8"/>
  <c r="Y142" i="8" s="1"/>
  <c r="AG142" i="8" s="1"/>
  <c r="O143" i="8"/>
  <c r="P143" i="8"/>
  <c r="AE143" i="8" s="1"/>
  <c r="Q143" i="8"/>
  <c r="U143" i="8"/>
  <c r="Y143" i="8" s="1"/>
  <c r="O144" i="8"/>
  <c r="P144" i="8"/>
  <c r="Q144" i="8"/>
  <c r="U144" i="8"/>
  <c r="Y144" i="8" s="1"/>
  <c r="O145" i="8"/>
  <c r="P145" i="8"/>
  <c r="AE145" i="8" s="1"/>
  <c r="Q145" i="8"/>
  <c r="U145" i="8"/>
  <c r="Y145" i="8" s="1"/>
  <c r="AH145" i="8" s="1"/>
  <c r="O146" i="8"/>
  <c r="P146" i="8"/>
  <c r="AE146" i="8" s="1"/>
  <c r="Q146" i="8"/>
  <c r="U146" i="8"/>
  <c r="Y146" i="8" s="1"/>
  <c r="O147" i="8"/>
  <c r="P147" i="8"/>
  <c r="AE147" i="8" s="1"/>
  <c r="Q147" i="8"/>
  <c r="U147" i="8" s="1"/>
  <c r="Y147" i="8" s="1"/>
  <c r="O148" i="8"/>
  <c r="P148" i="8"/>
  <c r="Q148" i="8"/>
  <c r="U148" i="8"/>
  <c r="Y148" i="8" s="1"/>
  <c r="O149" i="8"/>
  <c r="P149" i="8"/>
  <c r="AE149" i="8" s="1"/>
  <c r="Q149" i="8"/>
  <c r="U149" i="8"/>
  <c r="Y149" i="8" s="1"/>
  <c r="O150" i="8"/>
  <c r="P150" i="8"/>
  <c r="AE150" i="8" s="1"/>
  <c r="Q150" i="8"/>
  <c r="U150" i="8"/>
  <c r="Y150" i="8" s="1"/>
  <c r="O151" i="8"/>
  <c r="P151" i="8"/>
  <c r="AE151" i="8" s="1"/>
  <c r="Q151" i="8"/>
  <c r="U151" i="8"/>
  <c r="Y151" i="8" s="1"/>
  <c r="O152" i="8"/>
  <c r="P152" i="8"/>
  <c r="Q152" i="8"/>
  <c r="O153" i="8"/>
  <c r="P153" i="8"/>
  <c r="Q153" i="8"/>
  <c r="U153" i="8"/>
  <c r="O154" i="8"/>
  <c r="P154" i="8"/>
  <c r="AE154" i="8" s="1"/>
  <c r="Q154" i="8"/>
  <c r="U154" i="8"/>
  <c r="Y154" i="8" s="1"/>
  <c r="O155" i="8"/>
  <c r="P155" i="8"/>
  <c r="AE155" i="8" s="1"/>
  <c r="Q155" i="8"/>
  <c r="U155" i="8"/>
  <c r="Y155" i="8" s="1"/>
  <c r="O156" i="8"/>
  <c r="P156" i="8"/>
  <c r="Q156" i="8"/>
  <c r="O157" i="8"/>
  <c r="P157" i="8"/>
  <c r="AE157" i="8" s="1"/>
  <c r="Q157" i="8"/>
  <c r="U157" i="8"/>
  <c r="Y157" i="8" s="1"/>
  <c r="Z157" i="8" s="1"/>
  <c r="O158" i="8"/>
  <c r="P158" i="8"/>
  <c r="AE158" i="8" s="1"/>
  <c r="Q158" i="8"/>
  <c r="U158" i="8"/>
  <c r="Y158" i="8" s="1"/>
  <c r="AG158" i="8" s="1"/>
  <c r="O159" i="8"/>
  <c r="P159" i="8"/>
  <c r="AE159" i="8" s="1"/>
  <c r="Q159" i="8"/>
  <c r="U159" i="8"/>
  <c r="Y159" i="8" s="1"/>
  <c r="O160" i="8"/>
  <c r="P160" i="8"/>
  <c r="AE160" i="8" s="1"/>
  <c r="Q160" i="8"/>
  <c r="U160" i="8"/>
  <c r="Y160" i="8" s="1"/>
  <c r="AG160" i="8" s="1"/>
  <c r="O161" i="8"/>
  <c r="P161" i="8"/>
  <c r="AE161" i="8" s="1"/>
  <c r="Q161" i="8"/>
  <c r="U161" i="8"/>
  <c r="Y161" i="8" s="1"/>
  <c r="O162" i="8"/>
  <c r="P162" i="8"/>
  <c r="AE162" i="8" s="1"/>
  <c r="Q162" i="8"/>
  <c r="U162" i="8"/>
  <c r="Y162" i="8" s="1"/>
  <c r="O163" i="8"/>
  <c r="P163" i="8"/>
  <c r="AE163" i="8" s="1"/>
  <c r="Q163" i="8"/>
  <c r="U163" i="8"/>
  <c r="Y163" i="8" s="1"/>
  <c r="Z163" i="8" s="1"/>
  <c r="O164" i="8"/>
  <c r="P164" i="8"/>
  <c r="AE164" i="8" s="1"/>
  <c r="Q164" i="8"/>
  <c r="U164" i="8"/>
  <c r="Y164" i="8" s="1"/>
  <c r="AG164" i="8" s="1"/>
  <c r="O165" i="8"/>
  <c r="P165" i="8"/>
  <c r="Q165" i="8"/>
  <c r="O166" i="8"/>
  <c r="P166" i="8"/>
  <c r="Q166" i="8"/>
  <c r="O167" i="8"/>
  <c r="P167" i="8"/>
  <c r="AE167" i="8" s="1"/>
  <c r="Q167" i="8"/>
  <c r="U167" i="8"/>
  <c r="Y167" i="8" s="1"/>
  <c r="O168" i="8"/>
  <c r="P168" i="8"/>
  <c r="AE168" i="8" s="1"/>
  <c r="Q168" i="8"/>
  <c r="U168" i="8"/>
  <c r="Y168" i="8" s="1"/>
  <c r="AH168" i="8" s="1"/>
  <c r="O169" i="8"/>
  <c r="P169" i="8"/>
  <c r="Q169" i="8"/>
  <c r="O170" i="8"/>
  <c r="P170" i="8"/>
  <c r="AE170" i="8" s="1"/>
  <c r="Q170" i="8"/>
  <c r="U170" i="8"/>
  <c r="Y170" i="8" s="1"/>
  <c r="O171" i="8"/>
  <c r="P171" i="8"/>
  <c r="AE171" i="8" s="1"/>
  <c r="Q171" i="8"/>
  <c r="U171" i="8"/>
  <c r="Y171" i="8" s="1"/>
  <c r="O172" i="8"/>
  <c r="P172" i="8"/>
  <c r="AE172" i="8" s="1"/>
  <c r="Q172" i="8"/>
  <c r="U172" i="8"/>
  <c r="Y172" i="8" s="1"/>
  <c r="AG172" i="8" s="1"/>
  <c r="O173" i="8"/>
  <c r="P173" i="8"/>
  <c r="AE173" i="8" s="1"/>
  <c r="Q173" i="8"/>
  <c r="U173" i="8"/>
  <c r="Y173" i="8" s="1"/>
  <c r="AA173" i="8" s="1"/>
  <c r="O174" i="8"/>
  <c r="P174" i="8"/>
  <c r="AE174" i="8" s="1"/>
  <c r="Q174" i="8"/>
  <c r="U174" i="8"/>
  <c r="Y174" i="8" s="1"/>
  <c r="O175" i="8"/>
  <c r="P175" i="8"/>
  <c r="AE175" i="8" s="1"/>
  <c r="Q175" i="8"/>
  <c r="U175" i="8"/>
  <c r="Y175" i="8" s="1"/>
  <c r="O176" i="8"/>
  <c r="P176" i="8"/>
  <c r="Q176" i="8"/>
  <c r="U176" i="8"/>
  <c r="Y176" i="8" s="1"/>
  <c r="Z176" i="8" s="1"/>
  <c r="O177" i="8"/>
  <c r="P177" i="8"/>
  <c r="AE177" i="8" s="1"/>
  <c r="Q177" i="8"/>
  <c r="U177" i="8"/>
  <c r="Y177" i="8" s="1"/>
  <c r="O178" i="8"/>
  <c r="P178" i="8"/>
  <c r="AE178" i="8" s="1"/>
  <c r="Q178" i="8"/>
  <c r="U178" i="8"/>
  <c r="Y178" i="8" s="1"/>
  <c r="AG178" i="8" s="1"/>
  <c r="O179" i="8"/>
  <c r="P179" i="8"/>
  <c r="AE179" i="8" s="1"/>
  <c r="Q179" i="8"/>
  <c r="U179" i="8"/>
  <c r="Y179" i="8" s="1"/>
  <c r="Z179" i="8" s="1"/>
  <c r="O180" i="8"/>
  <c r="P180" i="8"/>
  <c r="AE180" i="8" s="1"/>
  <c r="Q180" i="8"/>
  <c r="U180" i="8"/>
  <c r="Y180" i="8" s="1"/>
  <c r="Z180" i="8" s="1"/>
  <c r="O181" i="8"/>
  <c r="P181" i="8"/>
  <c r="AE181" i="8" s="1"/>
  <c r="Q181" i="8"/>
  <c r="U181" i="8"/>
  <c r="Y181" i="8" s="1"/>
  <c r="O182" i="8"/>
  <c r="P182" i="8"/>
  <c r="AE182" i="8" s="1"/>
  <c r="Q182" i="8"/>
  <c r="U182" i="8"/>
  <c r="Y182" i="8" s="1"/>
  <c r="Z182" i="8" s="1"/>
  <c r="O183" i="8"/>
  <c r="P183" i="8"/>
  <c r="AE183" i="8" s="1"/>
  <c r="Q183" i="8"/>
  <c r="U183" i="8"/>
  <c r="Y183" i="8" s="1"/>
  <c r="AG183" i="8" s="1"/>
  <c r="O184" i="8"/>
  <c r="P184" i="8"/>
  <c r="AE184" i="8" s="1"/>
  <c r="Q184" i="8"/>
  <c r="U184" i="8"/>
  <c r="Y184" i="8" s="1"/>
  <c r="AG184" i="8" s="1"/>
  <c r="O185" i="8"/>
  <c r="P185" i="8"/>
  <c r="AE185" i="8" s="1"/>
  <c r="Q185" i="8"/>
  <c r="U185" i="8"/>
  <c r="Y185" i="8" s="1"/>
  <c r="AG185" i="8" s="1"/>
  <c r="O186" i="8"/>
  <c r="P186" i="8"/>
  <c r="AE186" i="8" s="1"/>
  <c r="Q186" i="8"/>
  <c r="U186" i="8"/>
  <c r="Y186" i="8" s="1"/>
  <c r="O187" i="8"/>
  <c r="P187" i="8"/>
  <c r="AE187" i="8" s="1"/>
  <c r="Q187" i="8"/>
  <c r="U187" i="8"/>
  <c r="Y187" i="8" s="1"/>
  <c r="O188" i="8"/>
  <c r="P188" i="8"/>
  <c r="AE188" i="8" s="1"/>
  <c r="Q188" i="8"/>
  <c r="U188" i="8"/>
  <c r="Y188" i="8" s="1"/>
  <c r="AG188" i="8" s="1"/>
  <c r="O189" i="8"/>
  <c r="P189" i="8"/>
  <c r="AE189" i="8" s="1"/>
  <c r="Q189" i="8"/>
  <c r="U189" i="8"/>
  <c r="Y189" i="8" s="1"/>
  <c r="O190" i="8"/>
  <c r="P190" i="8"/>
  <c r="AE190" i="8" s="1"/>
  <c r="Q190" i="8"/>
  <c r="U190" i="8"/>
  <c r="Y190" i="8" s="1"/>
  <c r="AG190" i="8" s="1"/>
  <c r="O191" i="8"/>
  <c r="P191" i="8"/>
  <c r="AE191" i="8" s="1"/>
  <c r="Q191" i="8"/>
  <c r="U191" i="8"/>
  <c r="Y191" i="8" s="1"/>
  <c r="O192" i="8"/>
  <c r="P192" i="8"/>
  <c r="AE192" i="8" s="1"/>
  <c r="Q192" i="8"/>
  <c r="U192" i="8"/>
  <c r="Y192" i="8" s="1"/>
  <c r="O193" i="8"/>
  <c r="P193" i="8"/>
  <c r="AE193" i="8" s="1"/>
  <c r="Q193" i="8"/>
  <c r="U193" i="8"/>
  <c r="Y193" i="8" s="1"/>
  <c r="O194" i="8"/>
  <c r="P194" i="8"/>
  <c r="AE194" i="8" s="1"/>
  <c r="Q194" i="8"/>
  <c r="U194" i="8"/>
  <c r="Y194" i="8" s="1"/>
  <c r="O195" i="8"/>
  <c r="P195" i="8"/>
  <c r="Q195" i="8"/>
  <c r="U195" i="8"/>
  <c r="Y195" i="8" s="1"/>
  <c r="Z195" i="8" s="1"/>
  <c r="O196" i="8"/>
  <c r="P196" i="8"/>
  <c r="Q196" i="8"/>
  <c r="O197" i="8"/>
  <c r="P197" i="8"/>
  <c r="AE197" i="8" s="1"/>
  <c r="Q197" i="8"/>
  <c r="U197" i="8"/>
  <c r="Y197" i="8" s="1"/>
  <c r="O198" i="8"/>
  <c r="Q198" i="8"/>
  <c r="O199" i="8"/>
  <c r="P199" i="8"/>
  <c r="AE199" i="8" s="1"/>
  <c r="Q199" i="8"/>
  <c r="U199" i="8"/>
  <c r="Y199" i="8" s="1"/>
  <c r="AG199" i="8" s="1"/>
  <c r="O200" i="8"/>
  <c r="P200" i="8"/>
  <c r="AE200" i="8" s="1"/>
  <c r="Q200" i="8"/>
  <c r="U200" i="8"/>
  <c r="Y200" i="8" s="1"/>
  <c r="O201" i="8"/>
  <c r="P201" i="8"/>
  <c r="AE201" i="8" s="1"/>
  <c r="Q201" i="8"/>
  <c r="U201" i="8"/>
  <c r="Y201" i="8" s="1"/>
  <c r="O202" i="8"/>
  <c r="P202" i="8"/>
  <c r="AE202" i="8" s="1"/>
  <c r="Q202" i="8"/>
  <c r="U202" i="8"/>
  <c r="Y202" i="8" s="1"/>
  <c r="AG202" i="8" s="1"/>
  <c r="O203" i="8"/>
  <c r="P203" i="8"/>
  <c r="AE203" i="8" s="1"/>
  <c r="Q203" i="8"/>
  <c r="U203" i="8"/>
  <c r="Y203" i="8" s="1"/>
  <c r="AH203" i="8" s="1"/>
  <c r="O204" i="8"/>
  <c r="P204" i="8"/>
  <c r="AE204" i="8" s="1"/>
  <c r="Q204" i="8"/>
  <c r="U204" i="8"/>
  <c r="Y204" i="8" s="1"/>
  <c r="W208" i="8"/>
  <c r="I209" i="8"/>
  <c r="W210" i="8"/>
  <c r="O213" i="8"/>
  <c r="P213" i="8"/>
  <c r="AE213" i="8" s="1"/>
  <c r="Q213" i="8"/>
  <c r="U213" i="8"/>
  <c r="Y213" i="8" s="1"/>
  <c r="Z213" i="8" s="1"/>
  <c r="O214" i="8"/>
  <c r="P214" i="8"/>
  <c r="AE214" i="8" s="1"/>
  <c r="Q214" i="8"/>
  <c r="U214" i="8"/>
  <c r="Y214" i="8" s="1"/>
  <c r="AG214" i="8" s="1"/>
  <c r="O215" i="8"/>
  <c r="P215" i="8"/>
  <c r="AE215" i="8" s="1"/>
  <c r="Q215" i="8"/>
  <c r="U215" i="8"/>
  <c r="Y215" i="8" s="1"/>
  <c r="AH215" i="8" s="1"/>
  <c r="O216" i="8"/>
  <c r="P216" i="8"/>
  <c r="Q216" i="8"/>
  <c r="U216" i="8"/>
  <c r="Y216" i="8" s="1"/>
  <c r="O217" i="8"/>
  <c r="P217" i="8"/>
  <c r="AE217" i="8" s="1"/>
  <c r="Q217" i="8"/>
  <c r="U217" i="8"/>
  <c r="Y217" i="8" s="1"/>
  <c r="Z217" i="8" s="1"/>
  <c r="O218" i="8"/>
  <c r="P218" i="8"/>
  <c r="AE218" i="8" s="1"/>
  <c r="Q218" i="8"/>
  <c r="U218" i="8"/>
  <c r="Y218" i="8" s="1"/>
  <c r="AG218" i="8" s="1"/>
  <c r="O219" i="8"/>
  <c r="P219" i="8"/>
  <c r="AE219" i="8" s="1"/>
  <c r="Q219" i="8"/>
  <c r="U219" i="8"/>
  <c r="Y219" i="8" s="1"/>
  <c r="AH219" i="8" s="1"/>
  <c r="O220" i="8"/>
  <c r="P220" i="8"/>
  <c r="AE220" i="8" s="1"/>
  <c r="Q220" i="8"/>
  <c r="U220" i="8"/>
  <c r="Y220" i="8" s="1"/>
  <c r="O221" i="8"/>
  <c r="P221" i="8"/>
  <c r="AE221" i="8" s="1"/>
  <c r="Q221" i="8"/>
  <c r="U221" i="8"/>
  <c r="Y221" i="8" s="1"/>
  <c r="Z221" i="8" s="1"/>
  <c r="O222" i="8"/>
  <c r="P222" i="8"/>
  <c r="AE222" i="8" s="1"/>
  <c r="Q222" i="8"/>
  <c r="U222" i="8"/>
  <c r="Y222" i="8" s="1"/>
  <c r="AG222" i="8" s="1"/>
  <c r="O223" i="8"/>
  <c r="P223" i="8"/>
  <c r="AE223" i="8" s="1"/>
  <c r="Q223" i="8"/>
  <c r="U223" i="8"/>
  <c r="Y223" i="8" s="1"/>
  <c r="AI223" i="8" s="1"/>
  <c r="O224" i="8"/>
  <c r="P224" i="8"/>
  <c r="AE224" i="8" s="1"/>
  <c r="Q224" i="8"/>
  <c r="U224" i="8"/>
  <c r="Y224" i="8" s="1"/>
  <c r="O225" i="8"/>
  <c r="P225" i="8"/>
  <c r="AE225" i="8" s="1"/>
  <c r="Q225" i="8"/>
  <c r="U225" i="8"/>
  <c r="Y225" i="8" s="1"/>
  <c r="Z225" i="8" s="1"/>
  <c r="O226" i="8"/>
  <c r="P226" i="8"/>
  <c r="Q226" i="8"/>
  <c r="U226" i="8"/>
  <c r="Y226" i="8" s="1"/>
  <c r="O227" i="8"/>
  <c r="P227" i="8"/>
  <c r="AE227" i="8" s="1"/>
  <c r="Q227" i="8"/>
  <c r="U227" i="8"/>
  <c r="Y227" i="8" s="1"/>
  <c r="O228" i="8"/>
  <c r="P228" i="8"/>
  <c r="Q228" i="8"/>
  <c r="U228" i="8"/>
  <c r="O229" i="8"/>
  <c r="P229" i="8"/>
  <c r="AE229" i="8" s="1"/>
  <c r="Q229" i="8"/>
  <c r="U229" i="8"/>
  <c r="Y229" i="8" s="1"/>
  <c r="O230" i="8"/>
  <c r="P230" i="8"/>
  <c r="Q230" i="8"/>
  <c r="U230" i="8"/>
  <c r="Y230" i="8" s="1"/>
  <c r="Z230" i="8" s="1"/>
  <c r="O231" i="8"/>
  <c r="P231" i="8"/>
  <c r="Q231" i="8"/>
  <c r="U231" i="8"/>
  <c r="Y231" i="8" s="1"/>
  <c r="Z231" i="8" s="1"/>
  <c r="O232" i="8"/>
  <c r="P232" i="8"/>
  <c r="AE232" i="8" s="1"/>
  <c r="Q232" i="8"/>
  <c r="U232" i="8"/>
  <c r="Y232" i="8" s="1"/>
  <c r="AA232" i="8" s="1"/>
  <c r="O233" i="8"/>
  <c r="P233" i="8"/>
  <c r="AE233" i="8" s="1"/>
  <c r="Q233" i="8"/>
  <c r="U233" i="8"/>
  <c r="Y233" i="8" s="1"/>
  <c r="O234" i="8"/>
  <c r="P234" i="8"/>
  <c r="AE234" i="8" s="1"/>
  <c r="Q234" i="8"/>
  <c r="U234" i="8"/>
  <c r="Y234" i="8" s="1"/>
  <c r="O235" i="8"/>
  <c r="P235" i="8"/>
  <c r="Q235" i="8"/>
  <c r="U235" i="8" s="1"/>
  <c r="Y235" i="8" s="1"/>
  <c r="AG235" i="8" s="1"/>
  <c r="O236" i="8"/>
  <c r="P236" i="8"/>
  <c r="AE236" i="8" s="1"/>
  <c r="Q236" i="8"/>
  <c r="U236" i="8"/>
  <c r="Y236" i="8" s="1"/>
  <c r="O237" i="8"/>
  <c r="P237" i="8"/>
  <c r="AE237" i="8" s="1"/>
  <c r="Q237" i="8"/>
  <c r="U237" i="8"/>
  <c r="Y237" i="8" s="1"/>
  <c r="AG237" i="8" s="1"/>
  <c r="O238" i="8"/>
  <c r="P238" i="8"/>
  <c r="AE238" i="8" s="1"/>
  <c r="Q238" i="8"/>
  <c r="U238" i="8"/>
  <c r="Y238" i="8"/>
  <c r="Z238" i="8" s="1"/>
  <c r="O239" i="8"/>
  <c r="P239" i="8"/>
  <c r="Q239" i="8"/>
  <c r="U239" i="8"/>
  <c r="Y239" i="8" s="1"/>
  <c r="O240" i="8"/>
  <c r="P240" i="8"/>
  <c r="AE240" i="8" s="1"/>
  <c r="Q240" i="8"/>
  <c r="U240" i="8"/>
  <c r="Y240" i="8" s="1"/>
  <c r="AG240" i="8" s="1"/>
  <c r="O241" i="8"/>
  <c r="P241" i="8"/>
  <c r="Q241" i="8"/>
  <c r="U241" i="8"/>
  <c r="Y241" i="8" s="1"/>
  <c r="O242" i="8"/>
  <c r="P242" i="8"/>
  <c r="AE242" i="8" s="1"/>
  <c r="Q242" i="8"/>
  <c r="U242" i="8"/>
  <c r="Y242" i="8" s="1"/>
  <c r="AG242" i="8" s="1"/>
  <c r="O243" i="8"/>
  <c r="P243" i="8"/>
  <c r="Q243" i="8"/>
  <c r="U243" i="8" s="1"/>
  <c r="Y243" i="8" s="1"/>
  <c r="O244" i="8"/>
  <c r="P244" i="8"/>
  <c r="Q244" i="8"/>
  <c r="U244" i="8"/>
  <c r="O245" i="8"/>
  <c r="P245" i="8"/>
  <c r="Q245" i="8"/>
  <c r="U245" i="8" s="1"/>
  <c r="Y245" i="8" s="1"/>
  <c r="O246" i="8"/>
  <c r="P246" i="8"/>
  <c r="AE246" i="8" s="1"/>
  <c r="Q246" i="8"/>
  <c r="U246" i="8"/>
  <c r="Y246" i="8" s="1"/>
  <c r="AG246" i="8" s="1"/>
  <c r="O247" i="8"/>
  <c r="P247" i="8"/>
  <c r="AE247" i="8" s="1"/>
  <c r="Q247" i="8"/>
  <c r="U247" i="8"/>
  <c r="Y247" i="8" s="1"/>
  <c r="O248" i="8"/>
  <c r="P248" i="8"/>
  <c r="AE248" i="8" s="1"/>
  <c r="Q248" i="8"/>
  <c r="U248" i="8"/>
  <c r="Y248" i="8" s="1"/>
  <c r="AG248" i="8" s="1"/>
  <c r="O249" i="8"/>
  <c r="P249" i="8"/>
  <c r="Q249" i="8"/>
  <c r="U249" i="8"/>
  <c r="Y249" i="8" s="1"/>
  <c r="AG249" i="8" s="1"/>
  <c r="O250" i="8"/>
  <c r="P250" i="8"/>
  <c r="AE250" i="8" s="1"/>
  <c r="Q250" i="8"/>
  <c r="U250" i="8"/>
  <c r="Y250" i="8" s="1"/>
  <c r="AG250" i="8" s="1"/>
  <c r="O251" i="8"/>
  <c r="P251" i="8"/>
  <c r="AE251" i="8" s="1"/>
  <c r="Q251" i="8"/>
  <c r="U251" i="8"/>
  <c r="Y251" i="8" s="1"/>
  <c r="AA251" i="8" s="1"/>
  <c r="O252" i="8"/>
  <c r="P252" i="8"/>
  <c r="AE252" i="8" s="1"/>
  <c r="Q252" i="8"/>
  <c r="U252" i="8"/>
  <c r="Y252" i="8" s="1"/>
  <c r="AG252" i="8" s="1"/>
  <c r="O253" i="8"/>
  <c r="P253" i="8"/>
  <c r="AE253" i="8" s="1"/>
  <c r="Q253" i="8"/>
  <c r="U253" i="8"/>
  <c r="Y253" i="8" s="1"/>
  <c r="AH253" i="8" s="1"/>
  <c r="O254" i="8"/>
  <c r="P254" i="8"/>
  <c r="AE254" i="8" s="1"/>
  <c r="Q254" i="8"/>
  <c r="U254" i="8"/>
  <c r="Y254" i="8" s="1"/>
  <c r="AG254" i="8" s="1"/>
  <c r="O255" i="8"/>
  <c r="P255" i="8"/>
  <c r="AE255" i="8" s="1"/>
  <c r="Q255" i="8"/>
  <c r="U255" i="8"/>
  <c r="Y255" i="8" s="1"/>
  <c r="AG255" i="8" s="1"/>
  <c r="O256" i="8"/>
  <c r="P256" i="8"/>
  <c r="AE256" i="8" s="1"/>
  <c r="Q256" i="8"/>
  <c r="U256" i="8"/>
  <c r="Y256" i="8" s="1"/>
  <c r="AG256" i="8" s="1"/>
  <c r="O257" i="8"/>
  <c r="P257" i="8"/>
  <c r="AE257" i="8" s="1"/>
  <c r="Q257" i="8"/>
  <c r="U257" i="8"/>
  <c r="Y257" i="8" s="1"/>
  <c r="AA257" i="8" s="1"/>
  <c r="O258" i="8"/>
  <c r="P258" i="8"/>
  <c r="Q258" i="8"/>
  <c r="U258" i="8"/>
  <c r="O259" i="8"/>
  <c r="P259" i="8"/>
  <c r="Q259" i="8"/>
  <c r="U259" i="8" s="1"/>
  <c r="Y259" i="8" s="1"/>
  <c r="AG259" i="8" s="1"/>
  <c r="O260" i="8"/>
  <c r="P260" i="8"/>
  <c r="AE260" i="8" s="1"/>
  <c r="Q260" i="8"/>
  <c r="U260" i="8"/>
  <c r="Y260" i="8" s="1"/>
  <c r="AG260" i="8" s="1"/>
  <c r="O261" i="8"/>
  <c r="P261" i="8"/>
  <c r="AE261" i="8" s="1"/>
  <c r="Q261" i="8"/>
  <c r="U261" i="8"/>
  <c r="Y261" i="8" s="1"/>
  <c r="AG261" i="8" s="1"/>
  <c r="O262" i="8"/>
  <c r="P262" i="8"/>
  <c r="Q262" i="8"/>
  <c r="O263" i="8"/>
  <c r="P263" i="8"/>
  <c r="Q263" i="8"/>
  <c r="U263" i="8"/>
  <c r="Y263" i="8" s="1"/>
  <c r="O264" i="8"/>
  <c r="P264" i="8"/>
  <c r="Q264" i="8"/>
  <c r="U264" i="8"/>
  <c r="O265" i="8"/>
  <c r="P265" i="8"/>
  <c r="AE265" i="8" s="1"/>
  <c r="Q265" i="8"/>
  <c r="U265" i="8"/>
  <c r="Y265" i="8" s="1"/>
  <c r="AG265" i="8" s="1"/>
  <c r="O266" i="8"/>
  <c r="P266" i="8"/>
  <c r="AE266" i="8" s="1"/>
  <c r="Q266" i="8"/>
  <c r="U266" i="8"/>
  <c r="Y266" i="8" s="1"/>
  <c r="AG266" i="8" s="1"/>
  <c r="O267" i="8"/>
  <c r="P267" i="8"/>
  <c r="AE267" i="8" s="1"/>
  <c r="Q267" i="8"/>
  <c r="U267" i="8"/>
  <c r="Y267" i="8" s="1"/>
  <c r="Z267" i="8" s="1"/>
  <c r="O268" i="8"/>
  <c r="P268" i="8"/>
  <c r="Q268" i="8"/>
  <c r="U268" i="8"/>
  <c r="O269" i="8"/>
  <c r="P269" i="8"/>
  <c r="AE269" i="8" s="1"/>
  <c r="Q269" i="8"/>
  <c r="U269" i="8"/>
  <c r="Y269" i="8" s="1"/>
  <c r="O270" i="8"/>
  <c r="P270" i="8"/>
  <c r="AE270" i="8" s="1"/>
  <c r="Q270" i="8"/>
  <c r="U270" i="8"/>
  <c r="Y270" i="8" s="1"/>
  <c r="AG270" i="8" s="1"/>
  <c r="O271" i="8"/>
  <c r="P271" i="8"/>
  <c r="AE271" i="8" s="1"/>
  <c r="Q271" i="8"/>
  <c r="U271" i="8"/>
  <c r="Y271" i="8" s="1"/>
  <c r="AG271" i="8" s="1"/>
  <c r="O272" i="8"/>
  <c r="P272" i="8"/>
  <c r="Q272" i="8"/>
  <c r="U272" i="8"/>
  <c r="O273" i="8"/>
  <c r="P273" i="8"/>
  <c r="AE273" i="8" s="1"/>
  <c r="Q273" i="8"/>
  <c r="U273" i="8"/>
  <c r="Y273" i="8" s="1"/>
  <c r="O274" i="8"/>
  <c r="P274" i="8"/>
  <c r="Q274" i="8"/>
  <c r="U274" i="8"/>
  <c r="O275" i="8"/>
  <c r="Q275" i="8"/>
  <c r="U275" i="8"/>
  <c r="Y275" i="8" s="1"/>
  <c r="AG275" i="8" s="1"/>
  <c r="O276" i="8"/>
  <c r="P276" i="8"/>
  <c r="AE276" i="8" s="1"/>
  <c r="Q276" i="8"/>
  <c r="U276" i="8"/>
  <c r="Y276" i="8" s="1"/>
  <c r="AG276" i="8" s="1"/>
  <c r="O277" i="8"/>
  <c r="P277" i="8"/>
  <c r="AE277" i="8" s="1"/>
  <c r="Q277" i="8"/>
  <c r="U277" i="8"/>
  <c r="Y277" i="8" s="1"/>
  <c r="Z277" i="8" s="1"/>
  <c r="O278" i="8"/>
  <c r="P278" i="8"/>
  <c r="AE278" i="8" s="1"/>
  <c r="Q278" i="8"/>
  <c r="U278" i="8"/>
  <c r="Y278" i="8" s="1"/>
  <c r="AG278" i="8" s="1"/>
  <c r="O279" i="8"/>
  <c r="P279" i="8"/>
  <c r="AE279" i="8" s="1"/>
  <c r="Q279" i="8"/>
  <c r="U279" i="8"/>
  <c r="Y279" i="8" s="1"/>
  <c r="Z279" i="8" s="1"/>
  <c r="O280" i="8"/>
  <c r="P280" i="8"/>
  <c r="AE280" i="8" s="1"/>
  <c r="Q280" i="8"/>
  <c r="U280" i="8"/>
  <c r="Y280" i="8" s="1"/>
  <c r="AG280" i="8" s="1"/>
  <c r="O281" i="8"/>
  <c r="P281" i="8"/>
  <c r="AE281" i="8" s="1"/>
  <c r="Q281" i="8"/>
  <c r="U281" i="8"/>
  <c r="Y281" i="8" s="1"/>
  <c r="Z281" i="8" s="1"/>
  <c r="O282" i="8"/>
  <c r="P282" i="8"/>
  <c r="AE282" i="8" s="1"/>
  <c r="Q282" i="8"/>
  <c r="U282" i="8"/>
  <c r="Y282" i="8" s="1"/>
  <c r="AG282" i="8" s="1"/>
  <c r="O283" i="8"/>
  <c r="P283" i="8"/>
  <c r="AE283" i="8" s="1"/>
  <c r="Q283" i="8"/>
  <c r="U283" i="8"/>
  <c r="Y283" i="8" s="1"/>
  <c r="Z283" i="8" s="1"/>
  <c r="O284" i="8"/>
  <c r="P284" i="8"/>
  <c r="AE284" i="8" s="1"/>
  <c r="Q284" i="8"/>
  <c r="U284" i="8"/>
  <c r="Y284" i="8" s="1"/>
  <c r="AG284" i="8" s="1"/>
  <c r="O285" i="8"/>
  <c r="P285" i="8"/>
  <c r="AE285" i="8" s="1"/>
  <c r="Q285" i="8"/>
  <c r="U285" i="8"/>
  <c r="Y285" i="8" s="1"/>
  <c r="Z285" i="8" s="1"/>
  <c r="O286" i="8"/>
  <c r="P286" i="8"/>
  <c r="AE286" i="8" s="1"/>
  <c r="Q286" i="8"/>
  <c r="U286" i="8"/>
  <c r="Y286" i="8" s="1"/>
  <c r="AG286" i="8" s="1"/>
  <c r="O287" i="8"/>
  <c r="P287" i="8"/>
  <c r="AE287" i="8" s="1"/>
  <c r="Q287" i="8"/>
  <c r="U287" i="8"/>
  <c r="Y287" i="8" s="1"/>
  <c r="Z287" i="8" s="1"/>
  <c r="O288" i="8"/>
  <c r="P288" i="8"/>
  <c r="AE288" i="8" s="1"/>
  <c r="Q288" i="8"/>
  <c r="U288" i="8"/>
  <c r="Y288" i="8" s="1"/>
  <c r="AG288" i="8" s="1"/>
  <c r="O289" i="8"/>
  <c r="P289" i="8"/>
  <c r="AE289" i="8" s="1"/>
  <c r="Q289" i="8"/>
  <c r="U289" i="8"/>
  <c r="Y289" i="8" s="1"/>
  <c r="Z289" i="8" s="1"/>
  <c r="O290" i="8"/>
  <c r="P290" i="8"/>
  <c r="AE290" i="8" s="1"/>
  <c r="Q290" i="8"/>
  <c r="U290" i="8"/>
  <c r="Y290" i="8" s="1"/>
  <c r="AG290" i="8" s="1"/>
  <c r="O291" i="8"/>
  <c r="P291" i="8"/>
  <c r="AE291" i="8" s="1"/>
  <c r="Q291" i="8"/>
  <c r="U291" i="8"/>
  <c r="Y291" i="8" s="1"/>
  <c r="Z291" i="8" s="1"/>
  <c r="O292" i="8"/>
  <c r="P292" i="8"/>
  <c r="AE292" i="8" s="1"/>
  <c r="Q292" i="8"/>
  <c r="U292" i="8"/>
  <c r="Y292" i="8" s="1"/>
  <c r="AG292" i="8" s="1"/>
  <c r="O293" i="8"/>
  <c r="P293" i="8"/>
  <c r="AE293" i="8" s="1"/>
  <c r="Q293" i="8"/>
  <c r="U293" i="8"/>
  <c r="Y293" i="8" s="1"/>
  <c r="Z293" i="8" s="1"/>
  <c r="O294" i="8"/>
  <c r="P294" i="8"/>
  <c r="AE294" i="8" s="1"/>
  <c r="Q294" i="8"/>
  <c r="U294" i="8"/>
  <c r="Y294" i="8" s="1"/>
  <c r="AG294" i="8" s="1"/>
  <c r="O295" i="8"/>
  <c r="P295" i="8"/>
  <c r="AE295" i="8" s="1"/>
  <c r="Q295" i="8"/>
  <c r="U295" i="8"/>
  <c r="Y295" i="8" s="1"/>
  <c r="Z295" i="8" s="1"/>
  <c r="AH295" i="8"/>
  <c r="O296" i="8"/>
  <c r="P296" i="8"/>
  <c r="AE296" i="8" s="1"/>
  <c r="Q296" i="8"/>
  <c r="U296" i="8"/>
  <c r="Y296" i="8" s="1"/>
  <c r="AG296" i="8" s="1"/>
  <c r="O297" i="8"/>
  <c r="P297" i="8"/>
  <c r="AE297" i="8" s="1"/>
  <c r="Q297" i="8"/>
  <c r="U297" i="8"/>
  <c r="Y297" i="8" s="1"/>
  <c r="Z297" i="8" s="1"/>
  <c r="O298" i="8"/>
  <c r="P298" i="8"/>
  <c r="AE298" i="8" s="1"/>
  <c r="Q298" i="8"/>
  <c r="U298" i="8"/>
  <c r="Y298" i="8" s="1"/>
  <c r="AG298" i="8" s="1"/>
  <c r="O299" i="8"/>
  <c r="P299" i="8"/>
  <c r="AE299" i="8" s="1"/>
  <c r="Q299" i="8"/>
  <c r="U299" i="8"/>
  <c r="Y299" i="8" s="1"/>
  <c r="Z299" i="8" s="1"/>
  <c r="O300" i="8"/>
  <c r="P300" i="8"/>
  <c r="AE300" i="8" s="1"/>
  <c r="Q300" i="8"/>
  <c r="U300" i="8"/>
  <c r="Y300" i="8" s="1"/>
  <c r="AG300" i="8" s="1"/>
  <c r="O301" i="8"/>
  <c r="P301" i="8"/>
  <c r="AE301" i="8" s="1"/>
  <c r="Q301" i="8"/>
  <c r="U301" i="8"/>
  <c r="Y301" i="8" s="1"/>
  <c r="Z301" i="8" s="1"/>
  <c r="O302" i="8"/>
  <c r="P302" i="8"/>
  <c r="AE302" i="8" s="1"/>
  <c r="Q302" i="8"/>
  <c r="U302" i="8"/>
  <c r="Y302" i="8" s="1"/>
  <c r="AG302" i="8" s="1"/>
  <c r="O303" i="8"/>
  <c r="P303" i="8"/>
  <c r="AE303" i="8" s="1"/>
  <c r="Q303" i="8"/>
  <c r="U303" i="8"/>
  <c r="Y303" i="8" s="1"/>
  <c r="Z303" i="8" s="1"/>
  <c r="O304" i="8"/>
  <c r="P304" i="8"/>
  <c r="AE304" i="8" s="1"/>
  <c r="Q304" i="8"/>
  <c r="U304" i="8"/>
  <c r="Y304" i="8" s="1"/>
  <c r="AG304" i="8" s="1"/>
  <c r="O305" i="8"/>
  <c r="P305" i="8"/>
  <c r="AE305" i="8" s="1"/>
  <c r="Q305" i="8"/>
  <c r="U305" i="8"/>
  <c r="Y305" i="8" s="1"/>
  <c r="Z305" i="8" s="1"/>
  <c r="O306" i="8"/>
  <c r="P306" i="8"/>
  <c r="Q306" i="8"/>
  <c r="U306" i="8"/>
  <c r="Y306" i="8" s="1"/>
  <c r="AG306" i="8" s="1"/>
  <c r="O307" i="8"/>
  <c r="P307" i="8"/>
  <c r="AE307" i="8" s="1"/>
  <c r="Q307" i="8"/>
  <c r="U307" i="8"/>
  <c r="Y307" i="8" s="1"/>
  <c r="Z307" i="8" s="1"/>
  <c r="O308" i="8"/>
  <c r="P308" i="8"/>
  <c r="AE308" i="8" s="1"/>
  <c r="Q308" i="8"/>
  <c r="U308" i="8"/>
  <c r="Y308" i="8" s="1"/>
  <c r="AG308" i="8" s="1"/>
  <c r="E9" i="9"/>
  <c r="G9" i="9"/>
  <c r="H9" i="9"/>
  <c r="H50" i="9" s="1"/>
  <c r="I9" i="9"/>
  <c r="K9" i="9"/>
  <c r="Z9" i="9"/>
  <c r="Z50" i="9" s="1"/>
  <c r="AA9" i="9"/>
  <c r="AA50" i="9" s="1"/>
  <c r="E26" i="7" l="1"/>
  <c r="Q16" i="7"/>
  <c r="Q28" i="7"/>
  <c r="E18" i="7"/>
  <c r="AA306" i="8"/>
  <c r="AI295" i="8"/>
  <c r="Z93" i="8"/>
  <c r="AA281" i="8"/>
  <c r="AD32" i="8"/>
  <c r="AD28" i="8"/>
  <c r="AH294" i="8"/>
  <c r="Z284" i="8"/>
  <c r="AD44" i="8"/>
  <c r="AH292" i="8"/>
  <c r="AA80" i="8"/>
  <c r="Z300" i="8"/>
  <c r="AD49" i="8"/>
  <c r="AA295" i="8"/>
  <c r="AD79" i="8"/>
  <c r="AD217" i="8"/>
  <c r="AG301" i="8"/>
  <c r="AD145" i="8"/>
  <c r="AD99" i="8"/>
  <c r="AD43" i="8"/>
  <c r="AD308" i="8"/>
  <c r="AD300" i="8"/>
  <c r="AA287" i="8"/>
  <c r="AD215" i="8"/>
  <c r="AD132" i="8"/>
  <c r="Q18" i="7"/>
  <c r="AD284" i="8"/>
  <c r="Z292" i="8"/>
  <c r="AD224" i="8"/>
  <c r="AD216" i="8"/>
  <c r="AD42" i="8"/>
  <c r="AD40" i="8"/>
  <c r="AD306" i="8"/>
  <c r="AD214" i="8"/>
  <c r="AI163" i="8"/>
  <c r="AD30" i="8"/>
  <c r="P26" i="7"/>
  <c r="D20" i="7"/>
  <c r="Q14" i="7"/>
  <c r="AD26" i="8"/>
  <c r="AI305" i="8"/>
  <c r="AA305" i="8"/>
  <c r="AD302" i="8"/>
  <c r="Z298" i="8"/>
  <c r="AD290" i="8"/>
  <c r="AD96" i="8"/>
  <c r="AG144" i="8"/>
  <c r="AA144" i="8"/>
  <c r="AI276" i="8"/>
  <c r="Z306" i="8"/>
  <c r="AA303" i="8"/>
  <c r="AI299" i="8"/>
  <c r="AD286" i="8"/>
  <c r="AH276" i="8"/>
  <c r="AA267" i="8"/>
  <c r="AA255" i="8"/>
  <c r="AD250" i="8"/>
  <c r="Z203" i="8"/>
  <c r="AD120" i="8"/>
  <c r="D30" i="7"/>
  <c r="P22" i="7"/>
  <c r="AD295" i="8"/>
  <c r="AG285" i="8"/>
  <c r="AD280" i="8"/>
  <c r="AA276" i="8"/>
  <c r="AD269" i="8"/>
  <c r="AD130" i="8"/>
  <c r="AD105" i="8"/>
  <c r="AD307" i="8"/>
  <c r="AD296" i="8"/>
  <c r="AI294" i="8"/>
  <c r="AA285" i="8"/>
  <c r="Z276" i="8"/>
  <c r="AE216" i="8"/>
  <c r="Z215" i="8"/>
  <c r="AD194" i="8"/>
  <c r="AG106" i="8"/>
  <c r="AD45" i="8"/>
  <c r="AD36" i="8"/>
  <c r="Q24" i="7"/>
  <c r="Q12" i="7"/>
  <c r="AD113" i="8"/>
  <c r="AA301" i="8"/>
  <c r="AA294" i="8"/>
  <c r="AG291" i="8"/>
  <c r="AD285" i="8"/>
  <c r="Z282" i="8"/>
  <c r="AD220" i="8"/>
  <c r="AD146" i="8"/>
  <c r="AD134" i="8"/>
  <c r="AD103" i="8"/>
  <c r="AD52" i="8"/>
  <c r="AD50" i="8"/>
  <c r="AD48" i="8"/>
  <c r="AD46" i="8"/>
  <c r="AD39" i="8"/>
  <c r="AD304" i="8"/>
  <c r="AD297" i="8"/>
  <c r="AD281" i="8"/>
  <c r="AD279" i="8"/>
  <c r="AH252" i="8"/>
  <c r="AD221" i="8"/>
  <c r="AD203" i="8"/>
  <c r="AD169" i="8"/>
  <c r="AI145" i="8"/>
  <c r="AD121" i="8"/>
  <c r="AG305" i="8"/>
  <c r="AD301" i="8"/>
  <c r="Z296" i="8"/>
  <c r="AD294" i="8"/>
  <c r="AD291" i="8"/>
  <c r="AH289" i="8"/>
  <c r="AI283" i="8"/>
  <c r="AD282" i="8"/>
  <c r="Z270" i="8"/>
  <c r="AD268" i="8"/>
  <c r="Z252" i="8"/>
  <c r="AD233" i="8"/>
  <c r="AD204" i="8"/>
  <c r="AD83" i="8"/>
  <c r="AD73" i="8"/>
  <c r="Z16" i="8"/>
  <c r="D28" i="7"/>
  <c r="E14" i="7"/>
  <c r="AA105" i="8"/>
  <c r="AD93" i="8"/>
  <c r="AD38" i="8"/>
  <c r="Q32" i="7"/>
  <c r="Q20" i="7"/>
  <c r="D16" i="7"/>
  <c r="O64" i="8" s="1"/>
  <c r="AD64" i="8" s="1"/>
  <c r="AG200" i="8"/>
  <c r="Z200" i="8"/>
  <c r="Z186" i="8"/>
  <c r="AG186" i="8"/>
  <c r="Z201" i="8"/>
  <c r="AI201" i="8"/>
  <c r="AG201" i="8"/>
  <c r="AA308" i="8"/>
  <c r="AH299" i="8"/>
  <c r="AA290" i="8"/>
  <c r="AG289" i="8"/>
  <c r="AD288" i="8"/>
  <c r="AH283" i="8"/>
  <c r="AD278" i="8"/>
  <c r="AD254" i="8"/>
  <c r="AD182" i="8"/>
  <c r="Z308" i="8"/>
  <c r="AA302" i="8"/>
  <c r="AA300" i="8"/>
  <c r="AG299" i="8"/>
  <c r="AD298" i="8"/>
  <c r="AA292" i="8"/>
  <c r="Z290" i="8"/>
  <c r="AA289" i="8"/>
  <c r="AA284" i="8"/>
  <c r="AG283" i="8"/>
  <c r="AH267" i="8"/>
  <c r="AD235" i="8"/>
  <c r="Z227" i="8"/>
  <c r="AD225" i="8"/>
  <c r="AA203" i="8"/>
  <c r="AD188" i="8"/>
  <c r="AD173" i="8"/>
  <c r="AD153" i="8"/>
  <c r="AD147" i="8"/>
  <c r="AD127" i="8"/>
  <c r="AD90" i="8"/>
  <c r="AI80" i="8"/>
  <c r="AD37" i="8"/>
  <c r="AD31" i="8"/>
  <c r="AD23" i="8"/>
  <c r="AD20" i="8"/>
  <c r="AI279" i="8"/>
  <c r="AD142" i="8"/>
  <c r="AD82" i="8"/>
  <c r="AD29" i="8"/>
  <c r="AH306" i="8"/>
  <c r="AI297" i="8"/>
  <c r="AD292" i="8"/>
  <c r="AH279" i="8"/>
  <c r="AH278" i="8"/>
  <c r="AD259" i="8"/>
  <c r="AD236" i="8"/>
  <c r="AD213" i="8"/>
  <c r="AD191" i="8"/>
  <c r="AA157" i="8"/>
  <c r="AD150" i="8"/>
  <c r="AD140" i="8"/>
  <c r="AD123" i="8"/>
  <c r="AD114" i="8"/>
  <c r="AD100" i="8"/>
  <c r="AE83" i="8"/>
  <c r="Z74" i="8"/>
  <c r="AD41" i="8"/>
  <c r="AI278" i="8"/>
  <c r="AE306" i="8"/>
  <c r="AD261" i="8"/>
  <c r="AD201" i="8"/>
  <c r="AD200" i="8"/>
  <c r="AD104" i="8"/>
  <c r="Z97" i="8"/>
  <c r="AA97" i="8" s="1"/>
  <c r="AI97" i="8" s="1"/>
  <c r="AD74" i="8"/>
  <c r="AD62" i="8"/>
  <c r="AD53" i="8"/>
  <c r="AD47" i="8"/>
  <c r="AD34" i="8"/>
  <c r="AD183" i="8"/>
  <c r="AI300" i="8"/>
  <c r="AH290" i="8"/>
  <c r="AI284" i="8"/>
  <c r="AI281" i="8"/>
  <c r="AD276" i="8"/>
  <c r="AI308" i="8"/>
  <c r="AG307" i="8"/>
  <c r="AH305" i="8"/>
  <c r="AH301" i="8"/>
  <c r="AH300" i="8"/>
  <c r="AA297" i="8"/>
  <c r="AI292" i="8"/>
  <c r="AI289" i="8"/>
  <c r="AH285" i="8"/>
  <c r="AH284" i="8"/>
  <c r="AI282" i="8"/>
  <c r="Z280" i="8"/>
  <c r="AA279" i="8"/>
  <c r="AA278" i="8"/>
  <c r="Z260" i="8"/>
  <c r="AD255" i="8"/>
  <c r="AD253" i="8"/>
  <c r="AD226" i="8"/>
  <c r="AD202" i="8"/>
  <c r="AD155" i="8"/>
  <c r="AD143" i="8"/>
  <c r="AD128" i="8"/>
  <c r="AD87" i="8"/>
  <c r="AD85" i="8"/>
  <c r="AH73" i="8"/>
  <c r="AD70" i="8"/>
  <c r="AD33" i="8"/>
  <c r="AD27" i="8"/>
  <c r="AG267" i="8"/>
  <c r="AH251" i="8"/>
  <c r="Z219" i="8"/>
  <c r="Z236" i="8"/>
  <c r="AH255" i="8"/>
  <c r="AG253" i="8"/>
  <c r="AD256" i="8"/>
  <c r="AD230" i="8"/>
  <c r="AD228" i="8"/>
  <c r="Z273" i="8"/>
  <c r="AA273" i="8" s="1"/>
  <c r="AI273" i="8" s="1"/>
  <c r="AD252" i="8"/>
  <c r="AH250" i="8"/>
  <c r="AE241" i="8"/>
  <c r="AD273" i="8"/>
  <c r="AD241" i="8"/>
  <c r="AD246" i="8"/>
  <c r="AD232" i="8"/>
  <c r="AD229" i="8"/>
  <c r="AD227" i="8"/>
  <c r="AD274" i="8"/>
  <c r="AD272" i="8"/>
  <c r="AD266" i="8"/>
  <c r="Z256" i="8"/>
  <c r="Z246" i="8"/>
  <c r="AH246" i="8" s="1"/>
  <c r="AD240" i="8"/>
  <c r="AD262" i="8"/>
  <c r="AG257" i="8"/>
  <c r="AA254" i="8"/>
  <c r="AG251" i="8"/>
  <c r="AD238" i="8"/>
  <c r="AD223" i="8"/>
  <c r="AD218" i="8"/>
  <c r="AI266" i="8"/>
  <c r="AD264" i="8"/>
  <c r="AH260" i="8"/>
  <c r="AD257" i="8"/>
  <c r="Z254" i="8"/>
  <c r="AA253" i="8"/>
  <c r="AA252" i="8"/>
  <c r="AA250" i="8"/>
  <c r="AE249" i="8"/>
  <c r="AA236" i="8"/>
  <c r="AI236" i="8" s="1"/>
  <c r="AE230" i="8"/>
  <c r="AH266" i="8"/>
  <c r="AD243" i="8"/>
  <c r="AD219" i="8"/>
  <c r="AD270" i="8"/>
  <c r="AA266" i="8"/>
  <c r="Z261" i="8"/>
  <c r="AA261" i="8" s="1"/>
  <c r="AI261" i="8" s="1"/>
  <c r="AD260" i="8"/>
  <c r="AD258" i="8"/>
  <c r="AI254" i="8"/>
  <c r="AD248" i="8"/>
  <c r="AD267" i="8"/>
  <c r="Z266" i="8"/>
  <c r="AE263" i="8"/>
  <c r="AH256" i="8"/>
  <c r="AH254" i="8"/>
  <c r="AI252" i="8"/>
  <c r="AI250" i="8"/>
  <c r="AD244" i="8"/>
  <c r="AD222" i="8"/>
  <c r="AI73" i="8"/>
  <c r="Z68" i="8"/>
  <c r="AH68" i="8" s="1"/>
  <c r="AH186" i="8"/>
  <c r="AI173" i="8"/>
  <c r="Z158" i="8"/>
  <c r="AI105" i="8"/>
  <c r="AI157" i="8"/>
  <c r="Z145" i="8"/>
  <c r="Z105" i="8"/>
  <c r="AA93" i="8"/>
  <c r="AI93" i="8" s="1"/>
  <c r="Z174" i="8"/>
  <c r="AG174" i="8"/>
  <c r="Z192" i="8"/>
  <c r="AA192" i="8" s="1"/>
  <c r="AI192" i="8" s="1"/>
  <c r="AG192" i="8"/>
  <c r="AA150" i="8"/>
  <c r="AG150" i="8"/>
  <c r="AI150" i="8"/>
  <c r="Z170" i="8"/>
  <c r="AG170" i="8"/>
  <c r="AH170" i="8"/>
  <c r="Z162" i="8"/>
  <c r="AH162" i="8" s="1"/>
  <c r="AG162" i="8"/>
  <c r="AD174" i="8"/>
  <c r="AD162" i="8"/>
  <c r="AI127" i="8"/>
  <c r="AD78" i="8"/>
  <c r="Z199" i="8"/>
  <c r="AA199" i="8" s="1"/>
  <c r="AI199" i="8" s="1"/>
  <c r="Z188" i="8"/>
  <c r="AA188" i="8" s="1"/>
  <c r="AI188" i="8" s="1"/>
  <c r="AD181" i="8"/>
  <c r="Z175" i="8"/>
  <c r="AA175" i="8" s="1"/>
  <c r="AI175" i="8" s="1"/>
  <c r="AD166" i="8"/>
  <c r="AD164" i="8"/>
  <c r="AD149" i="8"/>
  <c r="AD139" i="8"/>
  <c r="AA127" i="8"/>
  <c r="AE114" i="8"/>
  <c r="AD97" i="8"/>
  <c r="AE82" i="8"/>
  <c r="AD80" i="8"/>
  <c r="AE70" i="8"/>
  <c r="Z70" i="8" s="1"/>
  <c r="Z184" i="8"/>
  <c r="AH184" i="8" s="1"/>
  <c r="AG180" i="8"/>
  <c r="AD138" i="8"/>
  <c r="AD136" i="8"/>
  <c r="AD101" i="8"/>
  <c r="AD199" i="8"/>
  <c r="AD195" i="8"/>
  <c r="AD187" i="8"/>
  <c r="AD186" i="8"/>
  <c r="AD158" i="8"/>
  <c r="AI144" i="8"/>
  <c r="Z143" i="8"/>
  <c r="AH143" i="8" s="1"/>
  <c r="AA113" i="8"/>
  <c r="AD111" i="8"/>
  <c r="Z82" i="8"/>
  <c r="AH82" i="8" s="1"/>
  <c r="AD72" i="8"/>
  <c r="AD179" i="8"/>
  <c r="Z123" i="8"/>
  <c r="AD109" i="8"/>
  <c r="AD95" i="8"/>
  <c r="AD66" i="8"/>
  <c r="AD167" i="8"/>
  <c r="AD193" i="8"/>
  <c r="AD192" i="8"/>
  <c r="Z172" i="8"/>
  <c r="AH172" i="8" s="1"/>
  <c r="AD170" i="8"/>
  <c r="AD151" i="8"/>
  <c r="AD141" i="8"/>
  <c r="AH127" i="8"/>
  <c r="AD122" i="8"/>
  <c r="AD119" i="8"/>
  <c r="AI113" i="8"/>
  <c r="AD89" i="8"/>
  <c r="Z80" i="8"/>
  <c r="AD175" i="8"/>
  <c r="AD184" i="8"/>
  <c r="AD172" i="8"/>
  <c r="AD154" i="8"/>
  <c r="AE195" i="8"/>
  <c r="AD180" i="8"/>
  <c r="AD177" i="8"/>
  <c r="AD171" i="8"/>
  <c r="AD115" i="8"/>
  <c r="AD110" i="8"/>
  <c r="Z101" i="8"/>
  <c r="AA101" i="8" s="1"/>
  <c r="AI101" i="8" s="1"/>
  <c r="AI66" i="8"/>
  <c r="AG16" i="8"/>
  <c r="Z15" i="8"/>
  <c r="AG15" i="8"/>
  <c r="AH15" i="8"/>
  <c r="AD22" i="8"/>
  <c r="AG14" i="8"/>
  <c r="Z14" i="8"/>
  <c r="AD10" i="8"/>
  <c r="AD21" i="8"/>
  <c r="Z234" i="8"/>
  <c r="AH234" i="8" s="1"/>
  <c r="AA234" i="8"/>
  <c r="AI234" i="8" s="1"/>
  <c r="AG234" i="8"/>
  <c r="AA249" i="8"/>
  <c r="AI249" i="8" s="1"/>
  <c r="Z114" i="8"/>
  <c r="AG114" i="8"/>
  <c r="AH114" i="8"/>
  <c r="AI114" i="8"/>
  <c r="AA114" i="8"/>
  <c r="Z224" i="8"/>
  <c r="AH224" i="8" s="1"/>
  <c r="AG224" i="8"/>
  <c r="Z216" i="8"/>
  <c r="AH216" i="8" s="1"/>
  <c r="AG216" i="8"/>
  <c r="AA216" i="8"/>
  <c r="AI216" i="8" s="1"/>
  <c r="AH177" i="8"/>
  <c r="Z177" i="8"/>
  <c r="AA177" i="8"/>
  <c r="AG177" i="8"/>
  <c r="AI177" i="8"/>
  <c r="Z181" i="8"/>
  <c r="AH181" i="8" s="1"/>
  <c r="AG181" i="8"/>
  <c r="Y137" i="8"/>
  <c r="AE137" i="8"/>
  <c r="AG187" i="8"/>
  <c r="Z187" i="8"/>
  <c r="AH187" i="8" s="1"/>
  <c r="AI247" i="8"/>
  <c r="Z247" i="8"/>
  <c r="AD15" i="8"/>
  <c r="AE15" i="8"/>
  <c r="AA286" i="8"/>
  <c r="Z263" i="8"/>
  <c r="AA263" i="8" s="1"/>
  <c r="AE243" i="8"/>
  <c r="AD242" i="8"/>
  <c r="AA233" i="8"/>
  <c r="AG233" i="8"/>
  <c r="AH233" i="8"/>
  <c r="AI233" i="8"/>
  <c r="Z233" i="8"/>
  <c r="AA231" i="8"/>
  <c r="AG231" i="8"/>
  <c r="AH230" i="8"/>
  <c r="AG230" i="8"/>
  <c r="AA230" i="8"/>
  <c r="AI230" i="8" s="1"/>
  <c r="Z229" i="8"/>
  <c r="AA229" i="8" s="1"/>
  <c r="AI229" i="8" s="1"/>
  <c r="AE228" i="8"/>
  <c r="Y228" i="8"/>
  <c r="AA213" i="8"/>
  <c r="AG213" i="8"/>
  <c r="AH213" i="8"/>
  <c r="Z197" i="8"/>
  <c r="AA197" i="8" s="1"/>
  <c r="AI197" i="8" s="1"/>
  <c r="AG197" i="8"/>
  <c r="AE196" i="8"/>
  <c r="AG193" i="8"/>
  <c r="Z190" i="8"/>
  <c r="AA190" i="8" s="1"/>
  <c r="AI190" i="8" s="1"/>
  <c r="AA179" i="8"/>
  <c r="Z178" i="8"/>
  <c r="AH171" i="8"/>
  <c r="AI171" i="8"/>
  <c r="Z171" i="8"/>
  <c r="AA171" i="8"/>
  <c r="Z146" i="8"/>
  <c r="AH146" i="8" s="1"/>
  <c r="AG146" i="8"/>
  <c r="AG125" i="8"/>
  <c r="AD116" i="8"/>
  <c r="AG112" i="8"/>
  <c r="Z49" i="8"/>
  <c r="AA49" i="8"/>
  <c r="AG49" i="8"/>
  <c r="AI49" i="8"/>
  <c r="AH49" i="8"/>
  <c r="Z43" i="8"/>
  <c r="AA43" i="8"/>
  <c r="AG43" i="8"/>
  <c r="AI43" i="8"/>
  <c r="AH43" i="8"/>
  <c r="U18" i="8"/>
  <c r="Y18" i="8" s="1"/>
  <c r="D13" i="7"/>
  <c r="Q25" i="8"/>
  <c r="E13" i="7"/>
  <c r="Q19" i="8"/>
  <c r="Q13" i="8"/>
  <c r="AA307" i="8"/>
  <c r="AI304" i="8"/>
  <c r="Z302" i="8"/>
  <c r="AA296" i="8"/>
  <c r="AG295" i="8"/>
  <c r="AA291" i="8"/>
  <c r="AI288" i="8"/>
  <c r="Z286" i="8"/>
  <c r="AA280" i="8"/>
  <c r="AG279" i="8"/>
  <c r="AG273" i="8"/>
  <c r="Z269" i="8"/>
  <c r="AA269" i="8" s="1"/>
  <c r="AI269" i="8" s="1"/>
  <c r="U262" i="8"/>
  <c r="AA260" i="8"/>
  <c r="AI260" i="8" s="1"/>
  <c r="AA256" i="8"/>
  <c r="AE245" i="8"/>
  <c r="Z245" i="8" s="1"/>
  <c r="AH232" i="8"/>
  <c r="Z232" i="8"/>
  <c r="AA227" i="8"/>
  <c r="AI227" i="8" s="1"/>
  <c r="Z214" i="8"/>
  <c r="AH214" i="8" s="1"/>
  <c r="AA214" i="8"/>
  <c r="AI214" i="8" s="1"/>
  <c r="AD196" i="8"/>
  <c r="AI180" i="8"/>
  <c r="AA180" i="8"/>
  <c r="AI168" i="8"/>
  <c r="AA168" i="8"/>
  <c r="Z168" i="8"/>
  <c r="AG168" i="8"/>
  <c r="Z161" i="8"/>
  <c r="AA151" i="8"/>
  <c r="AG151" i="8"/>
  <c r="AH151" i="8"/>
  <c r="AI151" i="8"/>
  <c r="Z151" i="8"/>
  <c r="Y141" i="8"/>
  <c r="AE141" i="8"/>
  <c r="AG132" i="8"/>
  <c r="Y129" i="8"/>
  <c r="AE129" i="8"/>
  <c r="AG119" i="8"/>
  <c r="AA119" i="8"/>
  <c r="AI119" i="8" s="1"/>
  <c r="AH119" i="8"/>
  <c r="AG89" i="8"/>
  <c r="Z89" i="8"/>
  <c r="AA89" i="8" s="1"/>
  <c r="AI89" i="8" s="1"/>
  <c r="AE71" i="8"/>
  <c r="AD71" i="8"/>
  <c r="AI293" i="8"/>
  <c r="AE258" i="8"/>
  <c r="Y258" i="8"/>
  <c r="AA217" i="8"/>
  <c r="AI217" i="8" s="1"/>
  <c r="AG217" i="8"/>
  <c r="AH217" i="8"/>
  <c r="Z69" i="8"/>
  <c r="AH69" i="8" s="1"/>
  <c r="AG69" i="8"/>
  <c r="AA69" i="8"/>
  <c r="AI69" i="8" s="1"/>
  <c r="AD305" i="8"/>
  <c r="AH293" i="8"/>
  <c r="AD289" i="8"/>
  <c r="AI287" i="8"/>
  <c r="AH282" i="8"/>
  <c r="AE274" i="8"/>
  <c r="Y274" i="8"/>
  <c r="AI263" i="8"/>
  <c r="AH247" i="8"/>
  <c r="Z220" i="8"/>
  <c r="AH220" i="8" s="1"/>
  <c r="AG220" i="8"/>
  <c r="AA220" i="8"/>
  <c r="AI220" i="8" s="1"/>
  <c r="AA215" i="8"/>
  <c r="AG215" i="8"/>
  <c r="AH195" i="8"/>
  <c r="AA195" i="8"/>
  <c r="AI195" i="8" s="1"/>
  <c r="AG195" i="8"/>
  <c r="AI174" i="8"/>
  <c r="AA174" i="8"/>
  <c r="AH174" i="8"/>
  <c r="AE144" i="8"/>
  <c r="AD144" i="8"/>
  <c r="Z120" i="8"/>
  <c r="AG120" i="8"/>
  <c r="AH120" i="8"/>
  <c r="AI120" i="8"/>
  <c r="AA120" i="8"/>
  <c r="Z104" i="8"/>
  <c r="AA104" i="8" s="1"/>
  <c r="AI104" i="8" s="1"/>
  <c r="AH104" i="8"/>
  <c r="Z53" i="8"/>
  <c r="AA53" i="8"/>
  <c r="AG53" i="8"/>
  <c r="AI53" i="8"/>
  <c r="AH53" i="8"/>
  <c r="AH308" i="8"/>
  <c r="AD299" i="8"/>
  <c r="AG293" i="8"/>
  <c r="AH287" i="8"/>
  <c r="AI286" i="8"/>
  <c r="AD283" i="8"/>
  <c r="AG277" i="8"/>
  <c r="AD271" i="8"/>
  <c r="AD265" i="8"/>
  <c r="AH263" i="8"/>
  <c r="AE259" i="8"/>
  <c r="AI253" i="8"/>
  <c r="Z253" i="8"/>
  <c r="AD249" i="8"/>
  <c r="AG247" i="8"/>
  <c r="AG243" i="8"/>
  <c r="Z242" i="8"/>
  <c r="AH242" i="8" s="1"/>
  <c r="AA242" i="8"/>
  <c r="AI242" i="8"/>
  <c r="AH240" i="8"/>
  <c r="Z240" i="8"/>
  <c r="AA240" i="8" s="1"/>
  <c r="AI240" i="8" s="1"/>
  <c r="AH236" i="8"/>
  <c r="AG236" i="8"/>
  <c r="AH227" i="8"/>
  <c r="AA221" i="8"/>
  <c r="AI221" i="8" s="1"/>
  <c r="AG221" i="8"/>
  <c r="AH221" i="8"/>
  <c r="AD197" i="8"/>
  <c r="AD190" i="8"/>
  <c r="AD178" i="8"/>
  <c r="AI176" i="8"/>
  <c r="AA176" i="8"/>
  <c r="AG176" i="8"/>
  <c r="AH176" i="8"/>
  <c r="AH175" i="8"/>
  <c r="AG175" i="8"/>
  <c r="U169" i="8"/>
  <c r="AA147" i="8"/>
  <c r="AG147" i="8"/>
  <c r="AH147" i="8"/>
  <c r="AI147" i="8"/>
  <c r="Z147" i="8"/>
  <c r="Z139" i="8"/>
  <c r="AA139" i="8"/>
  <c r="AG139" i="8"/>
  <c r="AH139" i="8"/>
  <c r="AI139" i="8"/>
  <c r="Z133" i="8"/>
  <c r="AH133" i="8" s="1"/>
  <c r="AA133" i="8"/>
  <c r="AI133" i="8" s="1"/>
  <c r="AG133" i="8"/>
  <c r="AG84" i="8"/>
  <c r="AG75" i="8"/>
  <c r="AE244" i="8"/>
  <c r="Y244" i="8"/>
  <c r="AA223" i="8"/>
  <c r="AG223" i="8"/>
  <c r="AI204" i="8"/>
  <c r="AA204" i="8"/>
  <c r="AH204" i="8"/>
  <c r="Z204" i="8"/>
  <c r="AE176" i="8"/>
  <c r="AD176" i="8"/>
  <c r="Z167" i="8"/>
  <c r="AA167" i="8" s="1"/>
  <c r="AI167" i="8" s="1"/>
  <c r="AG167" i="8"/>
  <c r="Y153" i="8"/>
  <c r="AE153" i="8"/>
  <c r="Z31" i="8"/>
  <c r="AA31" i="8"/>
  <c r="AG31" i="8"/>
  <c r="AI31" i="8"/>
  <c r="AH31" i="8"/>
  <c r="AH288" i="8"/>
  <c r="AI248" i="8"/>
  <c r="Z193" i="8"/>
  <c r="AH193" i="8" s="1"/>
  <c r="AG115" i="8"/>
  <c r="Z115" i="8"/>
  <c r="AH115" i="8" s="1"/>
  <c r="AG109" i="8"/>
  <c r="Z109" i="8"/>
  <c r="AA109" i="8" s="1"/>
  <c r="AI109" i="8" s="1"/>
  <c r="Z35" i="8"/>
  <c r="AA35" i="8"/>
  <c r="AG35" i="8"/>
  <c r="AI35" i="8"/>
  <c r="AH35" i="8"/>
  <c r="E24" i="7"/>
  <c r="D24" i="7"/>
  <c r="AH298" i="8"/>
  <c r="AH270" i="8"/>
  <c r="Z259" i="8"/>
  <c r="AD251" i="8"/>
  <c r="AA239" i="8"/>
  <c r="AI239" i="8" s="1"/>
  <c r="AG239" i="8"/>
  <c r="Z237" i="8"/>
  <c r="AA237" i="8" s="1"/>
  <c r="AI237" i="8" s="1"/>
  <c r="AD231" i="8"/>
  <c r="AE231" i="8"/>
  <c r="AH173" i="8"/>
  <c r="Z173" i="8"/>
  <c r="AG173" i="8"/>
  <c r="AG136" i="8"/>
  <c r="AH136" i="8"/>
  <c r="Z136" i="8"/>
  <c r="AA136" i="8" s="1"/>
  <c r="AI136" i="8" s="1"/>
  <c r="O77" i="8"/>
  <c r="O107" i="8"/>
  <c r="AH303" i="8"/>
  <c r="AI302" i="8"/>
  <c r="AI307" i="8"/>
  <c r="AA304" i="8"/>
  <c r="AG303" i="8"/>
  <c r="AH302" i="8"/>
  <c r="AA299" i="8"/>
  <c r="AH297" i="8"/>
  <c r="AI296" i="8"/>
  <c r="Z294" i="8"/>
  <c r="AD293" i="8"/>
  <c r="AI291" i="8"/>
  <c r="AA288" i="8"/>
  <c r="AG287" i="8"/>
  <c r="AH286" i="8"/>
  <c r="AA283" i="8"/>
  <c r="AH281" i="8"/>
  <c r="AI280" i="8"/>
  <c r="Z278" i="8"/>
  <c r="AD277" i="8"/>
  <c r="AE272" i="8"/>
  <c r="Y272" i="8"/>
  <c r="AG263" i="8"/>
  <c r="AI251" i="8"/>
  <c r="Z251" i="8"/>
  <c r="Z250" i="8"/>
  <c r="AA248" i="8"/>
  <c r="AD247" i="8"/>
  <c r="AG245" i="8"/>
  <c r="AE235" i="8"/>
  <c r="Z235" i="8" s="1"/>
  <c r="AH235" i="8" s="1"/>
  <c r="AD234" i="8"/>
  <c r="AI232" i="8"/>
  <c r="AI231" i="8"/>
  <c r="AG227" i="8"/>
  <c r="AG226" i="8"/>
  <c r="AH222" i="8"/>
  <c r="Z222" i="8"/>
  <c r="AA222" i="8"/>
  <c r="AI222" i="8"/>
  <c r="AA219" i="8"/>
  <c r="AI219" i="8" s="1"/>
  <c r="AG219" i="8"/>
  <c r="AI213" i="8"/>
  <c r="AG204" i="8"/>
  <c r="U198" i="8"/>
  <c r="Y198" i="8" s="1"/>
  <c r="AH185" i="8"/>
  <c r="Z185" i="8"/>
  <c r="AA185" i="8"/>
  <c r="AI185" i="8"/>
  <c r="AD168" i="8"/>
  <c r="AA155" i="8"/>
  <c r="AG155" i="8"/>
  <c r="AH155" i="8"/>
  <c r="AI155" i="8"/>
  <c r="Z155" i="8"/>
  <c r="Z148" i="8"/>
  <c r="AH148" i="8" s="1"/>
  <c r="AG148" i="8"/>
  <c r="AA148" i="8"/>
  <c r="AI148" i="8" s="1"/>
  <c r="AG128" i="8"/>
  <c r="AH128" i="8"/>
  <c r="Z128" i="8"/>
  <c r="AA128" i="8" s="1"/>
  <c r="AI128" i="8" s="1"/>
  <c r="AD126" i="8"/>
  <c r="AE126" i="8"/>
  <c r="Z110" i="8"/>
  <c r="AA110" i="8"/>
  <c r="AH110" i="8"/>
  <c r="AG110" i="8"/>
  <c r="AI110" i="8"/>
  <c r="AE264" i="8"/>
  <c r="Y264" i="8"/>
  <c r="AA243" i="8"/>
  <c r="AI243" i="8" s="1"/>
  <c r="AD118" i="8"/>
  <c r="U118" i="8"/>
  <c r="Y118" i="8" s="1"/>
  <c r="Z37" i="8"/>
  <c r="AA37" i="8"/>
  <c r="AG37" i="8"/>
  <c r="AI37" i="8"/>
  <c r="AH37" i="8"/>
  <c r="AH304" i="8"/>
  <c r="AI298" i="8"/>
  <c r="AI277" i="8"/>
  <c r="AE268" i="8"/>
  <c r="Y268" i="8"/>
  <c r="AI257" i="8"/>
  <c r="Z257" i="8"/>
  <c r="AG194" i="8"/>
  <c r="Z194" i="8"/>
  <c r="AH194" i="8" s="1"/>
  <c r="Z191" i="8"/>
  <c r="AA191" i="8" s="1"/>
  <c r="AI191" i="8" s="1"/>
  <c r="AG191" i="8"/>
  <c r="AH183" i="8"/>
  <c r="AI183" i="8"/>
  <c r="Z183" i="8"/>
  <c r="AA183" i="8"/>
  <c r="AH179" i="8"/>
  <c r="AI179" i="8"/>
  <c r="Z154" i="8"/>
  <c r="AH154" i="8" s="1"/>
  <c r="AG154" i="8"/>
  <c r="Z41" i="8"/>
  <c r="AA41" i="8"/>
  <c r="AG41" i="8"/>
  <c r="AI41" i="8"/>
  <c r="AH41" i="8"/>
  <c r="D17" i="7"/>
  <c r="E17" i="7"/>
  <c r="AI303" i="8"/>
  <c r="AH277" i="8"/>
  <c r="AI255" i="8"/>
  <c r="Z255" i="8"/>
  <c r="AH248" i="8"/>
  <c r="AA241" i="8"/>
  <c r="AI241" i="8" s="1"/>
  <c r="AG241" i="8"/>
  <c r="Z241" i="8"/>
  <c r="AH241" i="8" s="1"/>
  <c r="AH238" i="8"/>
  <c r="AG238" i="8"/>
  <c r="AA238" i="8"/>
  <c r="AI238" i="8" s="1"/>
  <c r="AH223" i="8"/>
  <c r="Z218" i="8"/>
  <c r="AH218" i="8" s="1"/>
  <c r="AA218" i="8"/>
  <c r="AI218" i="8" s="1"/>
  <c r="AE165" i="8"/>
  <c r="Z47" i="8"/>
  <c r="AA47" i="8"/>
  <c r="AG47" i="8"/>
  <c r="AI47" i="8"/>
  <c r="AH47" i="8"/>
  <c r="AH307" i="8"/>
  <c r="AI306" i="8"/>
  <c r="Z304" i="8"/>
  <c r="AD303" i="8"/>
  <c r="AI301" i="8"/>
  <c r="AA298" i="8"/>
  <c r="AG297" i="8"/>
  <c r="AH296" i="8"/>
  <c r="AA293" i="8"/>
  <c r="AH291" i="8"/>
  <c r="AI290" i="8"/>
  <c r="Z288" i="8"/>
  <c r="AD287" i="8"/>
  <c r="AI285" i="8"/>
  <c r="AA282" i="8"/>
  <c r="AG281" i="8"/>
  <c r="AH280" i="8"/>
  <c r="AA277" i="8"/>
  <c r="Z271" i="8"/>
  <c r="AH271" i="8" s="1"/>
  <c r="AA270" i="8"/>
  <c r="AI270" i="8" s="1"/>
  <c r="AG269" i="8"/>
  <c r="AI267" i="8"/>
  <c r="Z265" i="8"/>
  <c r="AH265" i="8" s="1"/>
  <c r="AD263" i="8"/>
  <c r="AH261" i="8"/>
  <c r="AH257" i="8"/>
  <c r="AI256" i="8"/>
  <c r="Z249" i="8"/>
  <c r="AH249" i="8" s="1"/>
  <c r="Z248" i="8"/>
  <c r="AA247" i="8"/>
  <c r="AD245" i="8"/>
  <c r="Z243" i="8"/>
  <c r="AH243" i="8" s="1"/>
  <c r="AD239" i="8"/>
  <c r="AE239" i="8"/>
  <c r="Z239" i="8" s="1"/>
  <c r="AH239" i="8" s="1"/>
  <c r="AD237" i="8"/>
  <c r="AG232" i="8"/>
  <c r="AH231" i="8"/>
  <c r="AG229" i="8"/>
  <c r="AE226" i="8"/>
  <c r="Z226" i="8" s="1"/>
  <c r="AA225" i="8"/>
  <c r="AI225" i="8" s="1"/>
  <c r="AG225" i="8"/>
  <c r="AH225" i="8"/>
  <c r="Z223" i="8"/>
  <c r="AI215" i="8"/>
  <c r="AI202" i="8"/>
  <c r="AA202" i="8"/>
  <c r="Z202" i="8"/>
  <c r="AH202" i="8"/>
  <c r="AH201" i="8"/>
  <c r="AA201" i="8"/>
  <c r="Z189" i="8"/>
  <c r="AH189" i="8" s="1"/>
  <c r="AG189" i="8"/>
  <c r="AH180" i="8"/>
  <c r="AG179" i="8"/>
  <c r="AG171" i="8"/>
  <c r="Z159" i="8"/>
  <c r="AA159" i="8" s="1"/>
  <c r="AI159" i="8" s="1"/>
  <c r="AD124" i="8"/>
  <c r="AE124" i="8"/>
  <c r="Z124" i="8" s="1"/>
  <c r="AH124" i="8" s="1"/>
  <c r="U196" i="8"/>
  <c r="Y196" i="8" s="1"/>
  <c r="AD185" i="8"/>
  <c r="AI182" i="8"/>
  <c r="AA182" i="8"/>
  <c r="AH178" i="8"/>
  <c r="AD160" i="8"/>
  <c r="AD152" i="8"/>
  <c r="AG140" i="8"/>
  <c r="AD135" i="8"/>
  <c r="AD131" i="8"/>
  <c r="AG117" i="8"/>
  <c r="AG111" i="8"/>
  <c r="AH111" i="8"/>
  <c r="AI111" i="8"/>
  <c r="AA111" i="8"/>
  <c r="U107" i="8"/>
  <c r="Y107" i="8" s="1"/>
  <c r="Z102" i="8"/>
  <c r="AH102" i="8" s="1"/>
  <c r="AG102" i="8"/>
  <c r="Z98" i="8"/>
  <c r="AH98" i="8" s="1"/>
  <c r="Z21" i="8"/>
  <c r="AA21" i="8"/>
  <c r="AH21" i="8"/>
  <c r="AG21" i="8"/>
  <c r="AI21" i="8"/>
  <c r="AE11" i="8"/>
  <c r="Y11" i="8"/>
  <c r="AI203" i="8"/>
  <c r="AI200" i="8"/>
  <c r="AA200" i="8"/>
  <c r="AH200" i="8"/>
  <c r="AD189" i="8"/>
  <c r="AI186" i="8"/>
  <c r="AA186" i="8"/>
  <c r="AH182" i="8"/>
  <c r="AA163" i="8"/>
  <c r="AA161" i="8"/>
  <c r="AI161" i="8" s="1"/>
  <c r="AA158" i="8"/>
  <c r="AI158" i="8" s="1"/>
  <c r="AH158" i="8"/>
  <c r="AA149" i="8"/>
  <c r="AI149" i="8" s="1"/>
  <c r="AG149" i="8"/>
  <c r="Z149" i="8"/>
  <c r="AH149" i="8" s="1"/>
  <c r="AG134" i="8"/>
  <c r="AH134" i="8"/>
  <c r="Z134" i="8"/>
  <c r="AA134" i="8"/>
  <c r="AG130" i="8"/>
  <c r="AH130" i="8"/>
  <c r="Z130" i="8"/>
  <c r="AA130" i="8" s="1"/>
  <c r="AI130" i="8" s="1"/>
  <c r="AD129" i="8"/>
  <c r="AG121" i="8"/>
  <c r="Z121" i="8"/>
  <c r="AH121" i="8" s="1"/>
  <c r="Z96" i="8"/>
  <c r="AH96" i="8" s="1"/>
  <c r="AA96" i="8"/>
  <c r="AI96" i="8" s="1"/>
  <c r="AG96" i="8"/>
  <c r="AG203" i="8"/>
  <c r="AH188" i="8"/>
  <c r="AG182" i="8"/>
  <c r="AA172" i="8"/>
  <c r="AI172" i="8" s="1"/>
  <c r="AA160" i="8"/>
  <c r="AI160" i="8" s="1"/>
  <c r="Z160" i="8"/>
  <c r="AH160" i="8" s="1"/>
  <c r="AG159" i="8"/>
  <c r="AH157" i="8"/>
  <c r="AG157" i="8"/>
  <c r="AD148" i="8"/>
  <c r="AE148" i="8"/>
  <c r="AG138" i="8"/>
  <c r="Z138" i="8"/>
  <c r="AH138" i="8" s="1"/>
  <c r="AA138" i="8"/>
  <c r="AI138" i="8" s="1"/>
  <c r="AD137" i="8"/>
  <c r="AD133" i="8"/>
  <c r="Z126" i="8"/>
  <c r="AA126" i="8" s="1"/>
  <c r="AI126" i="8" s="1"/>
  <c r="AG126" i="8"/>
  <c r="Z122" i="8"/>
  <c r="AA122" i="8" s="1"/>
  <c r="AI122" i="8" s="1"/>
  <c r="AG122" i="8"/>
  <c r="Z100" i="8"/>
  <c r="AH100" i="8" s="1"/>
  <c r="AG100" i="8"/>
  <c r="AE64" i="8"/>
  <c r="U24" i="8"/>
  <c r="Y24" i="8" s="1"/>
  <c r="AH199" i="8"/>
  <c r="AI184" i="8"/>
  <c r="AA184" i="8"/>
  <c r="AA178" i="8"/>
  <c r="AI178" i="8" s="1"/>
  <c r="AA170" i="8"/>
  <c r="AI170" i="8" s="1"/>
  <c r="Z164" i="8"/>
  <c r="AH164" i="8" s="1"/>
  <c r="AH163" i="8"/>
  <c r="AG163" i="8"/>
  <c r="AH161" i="8"/>
  <c r="AG161" i="8"/>
  <c r="Z142" i="8"/>
  <c r="AH142" i="8" s="1"/>
  <c r="AA142" i="8"/>
  <c r="AI142" i="8" s="1"/>
  <c r="Z135" i="8"/>
  <c r="AA135" i="8"/>
  <c r="AG135" i="8"/>
  <c r="AH135" i="8"/>
  <c r="Z131" i="8"/>
  <c r="AA131" i="8"/>
  <c r="AG131" i="8"/>
  <c r="AH131" i="8"/>
  <c r="AG123" i="8"/>
  <c r="AA123" i="8"/>
  <c r="AI123" i="8" s="1"/>
  <c r="AH123" i="8"/>
  <c r="Z90" i="8"/>
  <c r="AH90" i="8" s="1"/>
  <c r="AG90" i="8"/>
  <c r="AE86" i="8"/>
  <c r="Z86" i="8" s="1"/>
  <c r="AD86" i="8"/>
  <c r="AG83" i="8"/>
  <c r="Z83" i="8"/>
  <c r="AH83" i="8" s="1"/>
  <c r="AG76" i="8"/>
  <c r="AG64" i="8"/>
  <c r="Z64" i="8"/>
  <c r="AA64" i="8" s="1"/>
  <c r="AI64" i="8" s="1"/>
  <c r="AG20" i="8"/>
  <c r="AH20" i="8"/>
  <c r="AI20" i="8"/>
  <c r="AA20" i="8"/>
  <c r="Z20" i="8"/>
  <c r="Z17" i="8"/>
  <c r="AH17" i="8" s="1"/>
  <c r="AD165" i="8"/>
  <c r="AD161" i="8"/>
  <c r="AD157" i="8"/>
  <c r="U152" i="8"/>
  <c r="Y152" i="8" s="1"/>
  <c r="AE142" i="8"/>
  <c r="AE140" i="8"/>
  <c r="Z140" i="8" s="1"/>
  <c r="AE132" i="8"/>
  <c r="Z132" i="8" s="1"/>
  <c r="AE118" i="8"/>
  <c r="AE88" i="8"/>
  <c r="AD88" i="8"/>
  <c r="AG72" i="8"/>
  <c r="Z72" i="8"/>
  <c r="AA72" i="8" s="1"/>
  <c r="AI72" i="8"/>
  <c r="AD51" i="8"/>
  <c r="Z29" i="8"/>
  <c r="AA29" i="8"/>
  <c r="AG29" i="8"/>
  <c r="AI29" i="8"/>
  <c r="AH29" i="8"/>
  <c r="AG23" i="8"/>
  <c r="D29" i="7"/>
  <c r="E29" i="7"/>
  <c r="AH150" i="8"/>
  <c r="Z150" i="8"/>
  <c r="AA145" i="8"/>
  <c r="AG145" i="8"/>
  <c r="AH144" i="8"/>
  <c r="Z144" i="8"/>
  <c r="AG113" i="8"/>
  <c r="Z113" i="8"/>
  <c r="Z106" i="8"/>
  <c r="AA106" i="8"/>
  <c r="AI106" i="8"/>
  <c r="AH94" i="8"/>
  <c r="AG91" i="8"/>
  <c r="AI88" i="8"/>
  <c r="AG85" i="8"/>
  <c r="Z85" i="8"/>
  <c r="AA85" i="8"/>
  <c r="AI85" i="8"/>
  <c r="U77" i="8"/>
  <c r="Y77" i="8" s="1"/>
  <c r="AE69" i="8"/>
  <c r="AD69" i="8"/>
  <c r="Z33" i="8"/>
  <c r="AA33" i="8"/>
  <c r="AG33" i="8"/>
  <c r="AI33" i="8"/>
  <c r="AH33" i="8"/>
  <c r="Z27" i="8"/>
  <c r="AA27" i="8"/>
  <c r="AG27" i="8"/>
  <c r="AI27" i="8"/>
  <c r="AH27" i="8"/>
  <c r="U166" i="8"/>
  <c r="AD163" i="8"/>
  <c r="AD159" i="8"/>
  <c r="Z116" i="8"/>
  <c r="AE84" i="8"/>
  <c r="Z84" i="8" s="1"/>
  <c r="AD84" i="8"/>
  <c r="Z71" i="8"/>
  <c r="AH71" i="8" s="1"/>
  <c r="AG71" i="8"/>
  <c r="AG70" i="8"/>
  <c r="Z45" i="8"/>
  <c r="AA45" i="8"/>
  <c r="AG45" i="8"/>
  <c r="AI45" i="8"/>
  <c r="AH45" i="8"/>
  <c r="Z39" i="8"/>
  <c r="AA39" i="8"/>
  <c r="AG39" i="8"/>
  <c r="AI39" i="8"/>
  <c r="AH39" i="8"/>
  <c r="AD35" i="8"/>
  <c r="AD17" i="8"/>
  <c r="AE17" i="8"/>
  <c r="AI10" i="8"/>
  <c r="Z10" i="8"/>
  <c r="AH10" i="8"/>
  <c r="AA10" i="8"/>
  <c r="AG10" i="8"/>
  <c r="U165" i="8"/>
  <c r="Y165" i="8" s="1"/>
  <c r="AG143" i="8"/>
  <c r="AD112" i="8"/>
  <c r="AE112" i="8"/>
  <c r="Z112" i="8" s="1"/>
  <c r="Z94" i="8"/>
  <c r="AA94" i="8"/>
  <c r="AI94" i="8"/>
  <c r="Z88" i="8"/>
  <c r="AG88" i="8"/>
  <c r="AH88" i="8"/>
  <c r="AG87" i="8"/>
  <c r="AH87" i="8"/>
  <c r="AI87" i="8"/>
  <c r="AA87" i="8"/>
  <c r="AG86" i="8"/>
  <c r="Z79" i="8"/>
  <c r="AH79" i="8"/>
  <c r="AA79" i="8"/>
  <c r="AI79" i="8" s="1"/>
  <c r="AG79" i="8"/>
  <c r="AA78" i="8"/>
  <c r="AI78" i="8" s="1"/>
  <c r="AE75" i="8"/>
  <c r="Z75" i="8" s="1"/>
  <c r="AD75" i="8"/>
  <c r="AE65" i="8"/>
  <c r="AD65" i="8"/>
  <c r="Z51" i="8"/>
  <c r="AA51" i="8"/>
  <c r="AG51" i="8"/>
  <c r="AI51" i="8"/>
  <c r="AH51" i="8"/>
  <c r="AG22" i="8"/>
  <c r="AH22" i="8"/>
  <c r="AI22" i="8"/>
  <c r="AA22" i="8"/>
  <c r="Z22" i="8"/>
  <c r="AG124" i="8"/>
  <c r="AG82" i="8"/>
  <c r="AG74" i="8"/>
  <c r="AH74" i="8"/>
  <c r="AA74" i="8"/>
  <c r="AI74" i="8" s="1"/>
  <c r="Z73" i="8"/>
  <c r="AG73" i="8"/>
  <c r="AG52" i="8"/>
  <c r="AH52" i="8"/>
  <c r="Z52" i="8"/>
  <c r="AI52" i="8"/>
  <c r="AG48" i="8"/>
  <c r="AH48" i="8"/>
  <c r="Z48" i="8"/>
  <c r="AI48" i="8"/>
  <c r="AG44" i="8"/>
  <c r="AH44" i="8"/>
  <c r="Z44" i="8"/>
  <c r="AI44" i="8"/>
  <c r="AG40" i="8"/>
  <c r="AH40" i="8"/>
  <c r="Z40" i="8"/>
  <c r="AI40" i="8"/>
  <c r="AG36" i="8"/>
  <c r="AH36" i="8"/>
  <c r="Z36" i="8"/>
  <c r="AI36" i="8"/>
  <c r="AG32" i="8"/>
  <c r="AH32" i="8"/>
  <c r="Z32" i="8"/>
  <c r="AI32" i="8"/>
  <c r="AG28" i="8"/>
  <c r="AH28" i="8"/>
  <c r="Z28" i="8"/>
  <c r="AI28" i="8"/>
  <c r="Z127" i="8"/>
  <c r="AD106" i="8"/>
  <c r="AH105" i="8"/>
  <c r="Z103" i="8"/>
  <c r="AD102" i="8"/>
  <c r="AH101" i="8"/>
  <c r="Z99" i="8"/>
  <c r="AD98" i="8"/>
  <c r="AH97" i="8"/>
  <c r="Z95" i="8"/>
  <c r="AD94" i="8"/>
  <c r="AH93" i="8"/>
  <c r="Z81" i="8"/>
  <c r="AI65" i="8"/>
  <c r="Z65" i="8"/>
  <c r="AA65" i="8" s="1"/>
  <c r="AE23" i="8"/>
  <c r="Z23" i="8" s="1"/>
  <c r="D21" i="7"/>
  <c r="E21" i="7"/>
  <c r="P76" i="8"/>
  <c r="P91" i="8"/>
  <c r="AE91" i="8" s="1"/>
  <c r="Z91" i="8" s="1"/>
  <c r="P117" i="8"/>
  <c r="P125" i="8"/>
  <c r="P107" i="8"/>
  <c r="AE107" i="8" s="1"/>
  <c r="P77" i="8"/>
  <c r="AG78" i="8"/>
  <c r="Z78" i="8"/>
  <c r="AH78" i="8" s="1"/>
  <c r="AG62" i="8"/>
  <c r="Z62" i="8"/>
  <c r="AA62" i="8" s="1"/>
  <c r="AI62" i="8" s="1"/>
  <c r="AG50" i="8"/>
  <c r="AH50" i="8"/>
  <c r="Z50" i="8"/>
  <c r="AI50" i="8"/>
  <c r="AG46" i="8"/>
  <c r="AH46" i="8"/>
  <c r="Z46" i="8"/>
  <c r="AI46" i="8"/>
  <c r="AG42" i="8"/>
  <c r="AH42" i="8"/>
  <c r="Z42" i="8"/>
  <c r="AI42" i="8"/>
  <c r="AG38" i="8"/>
  <c r="AH38" i="8"/>
  <c r="Z38" i="8"/>
  <c r="AI38" i="8"/>
  <c r="AG34" i="8"/>
  <c r="AH34" i="8"/>
  <c r="Z34" i="8"/>
  <c r="AI34" i="8"/>
  <c r="AG30" i="8"/>
  <c r="AH30" i="8"/>
  <c r="Z30" i="8"/>
  <c r="AI30" i="8"/>
  <c r="AG26" i="8"/>
  <c r="AH26" i="8"/>
  <c r="Z26" i="8"/>
  <c r="AI26" i="8"/>
  <c r="D32" i="7"/>
  <c r="O92" i="8"/>
  <c r="O108" i="8"/>
  <c r="AD108" i="8" s="1"/>
  <c r="AG66" i="8"/>
  <c r="AA66" i="8"/>
  <c r="AH66" i="8"/>
  <c r="D25" i="7"/>
  <c r="E25" i="7"/>
  <c r="AD68" i="8"/>
  <c r="AD16" i="8"/>
  <c r="AD14" i="8"/>
  <c r="AD81" i="8"/>
  <c r="AH80" i="8"/>
  <c r="AA68" i="8"/>
  <c r="AI68" i="8" s="1"/>
  <c r="AD67" i="8"/>
  <c r="P31" i="7"/>
  <c r="P27" i="7"/>
  <c r="P23" i="7"/>
  <c r="P19" i="7"/>
  <c r="P15" i="7"/>
  <c r="P11" i="7"/>
  <c r="AA15" i="8"/>
  <c r="AI15" i="8"/>
  <c r="AD11" i="8"/>
  <c r="P29" i="7"/>
  <c r="Q29" i="7"/>
  <c r="P25" i="7"/>
  <c r="Q25" i="7"/>
  <c r="P21" i="7"/>
  <c r="Q21" i="7"/>
  <c r="P17" i="7"/>
  <c r="Q17" i="7"/>
  <c r="P13" i="7"/>
  <c r="Q13" i="7"/>
  <c r="Z67" i="8"/>
  <c r="AH16" i="8"/>
  <c r="AI16" i="8"/>
  <c r="AH14" i="8"/>
  <c r="AI14" i="8"/>
  <c r="O12" i="8"/>
  <c r="U12" i="8" s="1"/>
  <c r="Y12" i="8" s="1"/>
  <c r="O63" i="8"/>
  <c r="E31" i="7"/>
  <c r="E27" i="7"/>
  <c r="E23" i="7"/>
  <c r="E19" i="7"/>
  <c r="E15" i="7"/>
  <c r="E11" i="7"/>
  <c r="T207" i="8" l="1"/>
  <c r="AA246" i="8"/>
  <c r="AI246" i="8" s="1"/>
  <c r="AH273" i="8"/>
  <c r="P207" i="8"/>
  <c r="AH269" i="8"/>
  <c r="AH70" i="8"/>
  <c r="AA70" i="8"/>
  <c r="AI70" i="8" s="1"/>
  <c r="AH86" i="8"/>
  <c r="AA86" i="8"/>
  <c r="AI86" i="8" s="1"/>
  <c r="AH159" i="8"/>
  <c r="AH190" i="8"/>
  <c r="AA82" i="8"/>
  <c r="AI82" i="8" s="1"/>
  <c r="AA90" i="8"/>
  <c r="AI90" i="8" s="1"/>
  <c r="AH122" i="8"/>
  <c r="AA98" i="8"/>
  <c r="AI98" i="8" s="1"/>
  <c r="AA146" i="8"/>
  <c r="AI146" i="8" s="1"/>
  <c r="AA187" i="8"/>
  <c r="AI187" i="8" s="1"/>
  <c r="AA189" i="8"/>
  <c r="AI189" i="8" s="1"/>
  <c r="AH192" i="8"/>
  <c r="AA143" i="8"/>
  <c r="AI143" i="8" s="1"/>
  <c r="AA162" i="8"/>
  <c r="AI162" i="8" s="1"/>
  <c r="AD77" i="8"/>
  <c r="AH89" i="8"/>
  <c r="AH191" i="8"/>
  <c r="AH65" i="8"/>
  <c r="AA71" i="8"/>
  <c r="AI71" i="8" s="1"/>
  <c r="AA121" i="8"/>
  <c r="AI121" i="8" s="1"/>
  <c r="AH167" i="8"/>
  <c r="AH72" i="8"/>
  <c r="AA115" i="8"/>
  <c r="AI115" i="8" s="1"/>
  <c r="AH23" i="8"/>
  <c r="AA23" i="8"/>
  <c r="AA226" i="8"/>
  <c r="AI226" i="8" s="1"/>
  <c r="AH226" i="8"/>
  <c r="AA140" i="8"/>
  <c r="AI140" i="8" s="1"/>
  <c r="AH140" i="8"/>
  <c r="AH84" i="8"/>
  <c r="AA84" i="8"/>
  <c r="AI84" i="8" s="1"/>
  <c r="AG12" i="8"/>
  <c r="AA75" i="8"/>
  <c r="AI75" i="8" s="1"/>
  <c r="AH75" i="8"/>
  <c r="AH112" i="8"/>
  <c r="AA112" i="8"/>
  <c r="AI112" i="8" s="1"/>
  <c r="AA245" i="8"/>
  <c r="AI245" i="8" s="1"/>
  <c r="AH245" i="8"/>
  <c r="AA132" i="8"/>
  <c r="AI132" i="8" s="1"/>
  <c r="AH132" i="8"/>
  <c r="AG11" i="8"/>
  <c r="Z11" i="8"/>
  <c r="AA11" i="8"/>
  <c r="AI11" i="8" s="1"/>
  <c r="AH11" i="8"/>
  <c r="AA164" i="8"/>
  <c r="AI164" i="8" s="1"/>
  <c r="AG268" i="8"/>
  <c r="Z268" i="8"/>
  <c r="AH268" i="8" s="1"/>
  <c r="AA268" i="8"/>
  <c r="AI268" i="8" s="1"/>
  <c r="Z141" i="8"/>
  <c r="AH141" i="8" s="1"/>
  <c r="AA141" i="8"/>
  <c r="AI141" i="8" s="1"/>
  <c r="AG141" i="8"/>
  <c r="AA193" i="8"/>
  <c r="AI193" i="8" s="1"/>
  <c r="AE77" i="8"/>
  <c r="Z77" i="8" s="1"/>
  <c r="AH64" i="8"/>
  <c r="AA83" i="8"/>
  <c r="AI83" i="8" s="1"/>
  <c r="Z129" i="8"/>
  <c r="AA129" i="8" s="1"/>
  <c r="AI129" i="8" s="1"/>
  <c r="AG129" i="8"/>
  <c r="P24" i="8"/>
  <c r="P12" i="8"/>
  <c r="AE12" i="8" s="1"/>
  <c r="Z12" i="8" s="1"/>
  <c r="P63" i="8"/>
  <c r="AE63" i="8" s="1"/>
  <c r="P18" i="8"/>
  <c r="AE117" i="8"/>
  <c r="Z117" i="8" s="1"/>
  <c r="AD117" i="8"/>
  <c r="AG165" i="8"/>
  <c r="Z165" i="8"/>
  <c r="AH165" i="8" s="1"/>
  <c r="AD91" i="8"/>
  <c r="U63" i="8"/>
  <c r="Y63" i="8" s="1"/>
  <c r="AA100" i="8"/>
  <c r="AI100" i="8" s="1"/>
  <c r="AA102" i="8"/>
  <c r="AI102" i="8" s="1"/>
  <c r="AA154" i="8"/>
  <c r="AI154" i="8" s="1"/>
  <c r="AA194" i="8"/>
  <c r="AI194" i="8" s="1"/>
  <c r="AH237" i="8"/>
  <c r="AH197" i="8"/>
  <c r="AH229" i="8"/>
  <c r="Z137" i="8"/>
  <c r="AA137" i="8" s="1"/>
  <c r="AI137" i="8" s="1"/>
  <c r="AG137" i="8"/>
  <c r="AH137" i="8"/>
  <c r="AG272" i="8"/>
  <c r="Z272" i="8"/>
  <c r="AA272" i="8"/>
  <c r="AH272" i="8"/>
  <c r="AI272" i="8"/>
  <c r="AA67" i="8"/>
  <c r="AI67" i="8" s="1"/>
  <c r="AH67" i="8"/>
  <c r="AA17" i="8"/>
  <c r="AH91" i="8"/>
  <c r="AA91" i="8"/>
  <c r="AI91" i="8" s="1"/>
  <c r="AH99" i="8"/>
  <c r="AA99" i="8"/>
  <c r="AI99" i="8" s="1"/>
  <c r="AH126" i="8"/>
  <c r="AG258" i="8"/>
  <c r="Z258" i="8"/>
  <c r="AH258" i="8" s="1"/>
  <c r="AG18" i="8"/>
  <c r="AA224" i="8"/>
  <c r="AI224" i="8" s="1"/>
  <c r="AE76" i="8"/>
  <c r="Z76" i="8" s="1"/>
  <c r="AD76" i="8"/>
  <c r="AH81" i="8"/>
  <c r="AA81" i="8"/>
  <c r="AI81" i="8" s="1"/>
  <c r="AA116" i="8"/>
  <c r="AI116" i="8" s="1"/>
  <c r="AH116" i="8"/>
  <c r="AG107" i="8"/>
  <c r="Z107" i="8"/>
  <c r="AA107" i="8" s="1"/>
  <c r="AI107" i="8" s="1"/>
  <c r="AH107" i="8"/>
  <c r="AA196" i="8"/>
  <c r="AI196" i="8" s="1"/>
  <c r="AG196" i="8"/>
  <c r="Z196" i="8"/>
  <c r="AH196" i="8" s="1"/>
  <c r="AG198" i="8"/>
  <c r="AD107" i="8"/>
  <c r="AG274" i="8"/>
  <c r="Z274" i="8"/>
  <c r="AH274" i="8"/>
  <c r="AA274" i="8"/>
  <c r="AI274" i="8" s="1"/>
  <c r="AA181" i="8"/>
  <c r="AI181" i="8" s="1"/>
  <c r="AA103" i="8"/>
  <c r="AI103" i="8" s="1"/>
  <c r="AH103" i="8"/>
  <c r="AG244" i="8"/>
  <c r="Z244" i="8"/>
  <c r="AI244" i="8"/>
  <c r="AA244" i="8"/>
  <c r="AH244" i="8"/>
  <c r="AE166" i="8"/>
  <c r="Y166" i="8"/>
  <c r="AG24" i="8"/>
  <c r="AH109" i="8"/>
  <c r="AH62" i="8"/>
  <c r="AH95" i="8"/>
  <c r="AA95" i="8"/>
  <c r="AI95" i="8" s="1"/>
  <c r="Z118" i="8"/>
  <c r="AH118" i="8" s="1"/>
  <c r="AG118" i="8"/>
  <c r="AG153" i="8"/>
  <c r="Z153" i="8"/>
  <c r="AA153" i="8" s="1"/>
  <c r="AI153" i="8" s="1"/>
  <c r="AE262" i="8"/>
  <c r="Y262" i="8"/>
  <c r="AG228" i="8"/>
  <c r="Z228" i="8"/>
  <c r="AH228" i="8" s="1"/>
  <c r="AA265" i="8"/>
  <c r="AI265" i="8" s="1"/>
  <c r="AG77" i="8"/>
  <c r="U13" i="8"/>
  <c r="Y13" i="8" s="1"/>
  <c r="AG264" i="8"/>
  <c r="Z264" i="8"/>
  <c r="AA264" i="8"/>
  <c r="AH264" i="8"/>
  <c r="AI264" i="8"/>
  <c r="P198" i="8"/>
  <c r="P275" i="8"/>
  <c r="AA124" i="8"/>
  <c r="AI124" i="8" s="1"/>
  <c r="P13" i="8"/>
  <c r="P25" i="8"/>
  <c r="P19" i="8"/>
  <c r="U92" i="8"/>
  <c r="AD92" i="8"/>
  <c r="AD125" i="8"/>
  <c r="AE125" i="8"/>
  <c r="Z125" i="8" s="1"/>
  <c r="AH152" i="8"/>
  <c r="Z152" i="8"/>
  <c r="AA152" i="8"/>
  <c r="AI152" i="8" s="1"/>
  <c r="AG152" i="8"/>
  <c r="U108" i="8"/>
  <c r="AE152" i="8"/>
  <c r="AH259" i="8"/>
  <c r="AA259" i="8"/>
  <c r="AI259" i="8" s="1"/>
  <c r="Y169" i="8"/>
  <c r="AE169" i="8"/>
  <c r="AA235" i="8"/>
  <c r="AI235" i="8" s="1"/>
  <c r="O13" i="8"/>
  <c r="O19" i="8"/>
  <c r="U19" i="8" s="1"/>
  <c r="Y19" i="8" s="1"/>
  <c r="O25" i="8"/>
  <c r="AA271" i="8"/>
  <c r="AI271" i="8" s="1"/>
  <c r="L205" i="8" l="1"/>
  <c r="L206" i="8"/>
  <c r="AD12" i="8"/>
  <c r="AG19" i="8"/>
  <c r="AH77" i="8"/>
  <c r="AA77" i="8"/>
  <c r="AI77" i="8" s="1"/>
  <c r="AA12" i="8"/>
  <c r="AI12" i="8" s="1"/>
  <c r="AH12" i="8"/>
  <c r="AE19" i="8"/>
  <c r="Z19" i="8" s="1"/>
  <c r="AI17" i="8"/>
  <c r="AA165" i="8"/>
  <c r="AI165" i="8" s="1"/>
  <c r="AH129" i="8"/>
  <c r="AI23" i="8"/>
  <c r="Y92" i="8"/>
  <c r="P56" i="8" s="1"/>
  <c r="AE92" i="8"/>
  <c r="AH153" i="8"/>
  <c r="AA118" i="8"/>
  <c r="AI118" i="8" s="1"/>
  <c r="AD63" i="8"/>
  <c r="Z169" i="8"/>
  <c r="AH169" i="8" s="1"/>
  <c r="AA169" i="8"/>
  <c r="AI169" i="8" s="1"/>
  <c r="AG169" i="8"/>
  <c r="AA228" i="8"/>
  <c r="AI228" i="8" s="1"/>
  <c r="L207" i="8" s="1"/>
  <c r="P208" i="8"/>
  <c r="T208" i="8"/>
  <c r="Z13" i="8"/>
  <c r="AA13" i="8"/>
  <c r="AI13" i="8" s="1"/>
  <c r="AG13" i="8"/>
  <c r="AE13" i="8"/>
  <c r="AE24" i="8"/>
  <c r="Z24" i="8" s="1"/>
  <c r="AD24" i="8"/>
  <c r="AD25" i="8"/>
  <c r="AH125" i="8"/>
  <c r="AA125" i="8"/>
  <c r="AI125" i="8" s="1"/>
  <c r="AE275" i="8"/>
  <c r="Z275" i="8" s="1"/>
  <c r="AD275" i="8"/>
  <c r="U25" i="8"/>
  <c r="Y25" i="8" s="1"/>
  <c r="T4" i="8" s="1"/>
  <c r="AH76" i="8"/>
  <c r="AA76" i="8"/>
  <c r="AI76" i="8" s="1"/>
  <c r="AA258" i="8"/>
  <c r="AI258" i="8" s="1"/>
  <c r="AE18" i="8"/>
  <c r="Z18" i="8" s="1"/>
  <c r="AD18" i="8"/>
  <c r="AD19" i="8"/>
  <c r="Y108" i="8"/>
  <c r="AE108" i="8"/>
  <c r="AE198" i="8"/>
  <c r="Z198" i="8" s="1"/>
  <c r="AD198" i="8"/>
  <c r="AG262" i="8"/>
  <c r="Z262" i="8"/>
  <c r="AH262" i="8" s="1"/>
  <c r="AA262" i="8"/>
  <c r="AI262" i="8" s="1"/>
  <c r="AA166" i="8"/>
  <c r="AI166" i="8" s="1"/>
  <c r="AG166" i="8"/>
  <c r="AH166" i="8"/>
  <c r="Z166" i="8"/>
  <c r="AD13" i="8"/>
  <c r="Z63" i="8"/>
  <c r="AH63" i="8"/>
  <c r="AG63" i="8"/>
  <c r="AA63" i="8"/>
  <c r="AI63" i="8" s="1"/>
  <c r="AA117" i="8"/>
  <c r="AI117" i="8" s="1"/>
  <c r="AH117" i="8"/>
  <c r="P4" i="8" l="1"/>
  <c r="P9" i="9" s="1"/>
  <c r="P50" i="9" s="1"/>
  <c r="T56" i="8"/>
  <c r="AA19" i="8"/>
  <c r="AI19" i="8" s="1"/>
  <c r="AH19" i="8"/>
  <c r="U9" i="9"/>
  <c r="U50" i="9" s="1"/>
  <c r="AH18" i="8"/>
  <c r="AA18" i="8"/>
  <c r="AH13" i="8"/>
  <c r="Z92" i="8"/>
  <c r="P57" i="8" s="1"/>
  <c r="AH92" i="8"/>
  <c r="L55" i="8" s="1"/>
  <c r="AA92" i="8"/>
  <c r="AI92" i="8" s="1"/>
  <c r="L56" i="8" s="1"/>
  <c r="AG92" i="8"/>
  <c r="L54" i="8" s="1"/>
  <c r="Z108" i="8"/>
  <c r="AA108" i="8"/>
  <c r="AI108" i="8" s="1"/>
  <c r="AG108" i="8"/>
  <c r="AH108" i="8"/>
  <c r="AH24" i="8"/>
  <c r="AA24" i="8"/>
  <c r="AA198" i="8"/>
  <c r="AI198" i="8" s="1"/>
  <c r="AH198" i="8"/>
  <c r="T210" i="8"/>
  <c r="T209" i="8"/>
  <c r="Z25" i="8"/>
  <c r="T5" i="8" s="1"/>
  <c r="AG25" i="8"/>
  <c r="L2" i="8" s="1"/>
  <c r="M9" i="9" s="1"/>
  <c r="M50" i="9" s="1"/>
  <c r="AH25" i="8"/>
  <c r="P210" i="8"/>
  <c r="P209" i="8"/>
  <c r="P206" i="8" s="1"/>
  <c r="AA275" i="8"/>
  <c r="AI275" i="8" s="1"/>
  <c r="AH275" i="8"/>
  <c r="AE25" i="8"/>
  <c r="T57" i="8" l="1"/>
  <c r="T58" i="8" s="1"/>
  <c r="B59" i="8" s="1"/>
  <c r="L3" i="8"/>
  <c r="N9" i="9" s="1"/>
  <c r="N50" i="9" s="1"/>
  <c r="V9" i="9"/>
  <c r="V50" i="9" s="1"/>
  <c r="T7" i="8"/>
  <c r="T6" i="8"/>
  <c r="P58" i="8"/>
  <c r="P55" i="8" s="1"/>
  <c r="P5" i="8"/>
  <c r="AI18" i="8"/>
  <c r="T59" i="8"/>
  <c r="AA25" i="8"/>
  <c r="AI25" i="8" s="1"/>
  <c r="B210" i="8"/>
  <c r="T206" i="8"/>
  <c r="AI24" i="8"/>
  <c r="T55" i="8" l="1"/>
  <c r="Q9" i="9"/>
  <c r="Q50" i="9" s="1"/>
  <c r="P6" i="8"/>
  <c r="P7" i="8"/>
  <c r="B7" i="8"/>
  <c r="T3" i="8"/>
  <c r="X9" i="9" s="1"/>
  <c r="W9" i="9"/>
  <c r="W50" i="9" s="1"/>
  <c r="L4" i="8"/>
  <c r="O9" i="9" s="1"/>
  <c r="O50" i="9" s="1"/>
  <c r="P59" i="8"/>
  <c r="P3" i="8" l="1"/>
  <c r="S9" i="9" s="1"/>
  <c r="R9" i="9"/>
  <c r="R50" i="9" s="1"/>
</calcChain>
</file>

<file path=xl/comments1.xml><?xml version="1.0" encoding="utf-8"?>
<comments xmlns="http://schemas.openxmlformats.org/spreadsheetml/2006/main">
  <authors>
    <author>FJ-USER</author>
  </authors>
  <commentList>
    <comment ref="X3" authorId="0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8" authorId="0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ＥＳＥ SERVICE</author>
  </authors>
  <commentList>
    <comment ref="G7" authorId="0">
      <text>
        <r>
          <rPr>
            <b/>
            <sz val="10"/>
            <color indexed="81"/>
            <rFont val="ＭＳ Ｐ明朝"/>
            <family val="1"/>
            <charset val="128"/>
          </rPr>
          <t xml:space="preserve"> 　</t>
        </r>
        <r>
          <rPr>
            <b/>
            <sz val="10"/>
            <color indexed="10"/>
            <rFont val="ＭＳ Ｐ明朝"/>
            <family val="1"/>
            <charset val="128"/>
          </rPr>
          <t>三菱電機株式会社</t>
        </r>
        <r>
          <rPr>
            <b/>
            <sz val="14"/>
            <color indexed="81"/>
            <rFont val="ＭＳ Ｐ明朝"/>
            <family val="1"/>
            <charset val="128"/>
          </rPr>
          <t>　</t>
        </r>
        <r>
          <rPr>
            <b/>
            <sz val="10"/>
            <color indexed="81"/>
            <rFont val="ＭＳ Ｐ明朝"/>
            <family val="1"/>
            <charset val="128"/>
          </rPr>
          <t xml:space="preserve">
　　</t>
        </r>
        <r>
          <rPr>
            <sz val="9"/>
            <color indexed="81"/>
            <rFont val="ＭＳ Ｐ明朝"/>
            <family val="1"/>
            <charset val="128"/>
          </rPr>
          <t>高性能省エネモータ　
　</t>
        </r>
        <r>
          <rPr>
            <sz val="9"/>
            <color indexed="12"/>
            <rFont val="ＭＳ Ｐ明朝"/>
            <family val="1"/>
            <charset val="128"/>
          </rPr>
          <t>　スーパーラインエコシリーズ　
　　　　　　　（２００１年１０月）</t>
        </r>
      </text>
    </comment>
    <comment ref="S7" authorId="0">
      <text>
        <r>
          <rPr>
            <b/>
            <sz val="10"/>
            <color indexed="81"/>
            <rFont val="ＭＳ Ｐ明朝"/>
            <family val="1"/>
            <charset val="128"/>
          </rPr>
          <t xml:space="preserve"> 　</t>
        </r>
        <r>
          <rPr>
            <b/>
            <sz val="10"/>
            <color indexed="10"/>
            <rFont val="ＭＳ Ｐ明朝"/>
            <family val="1"/>
            <charset val="128"/>
          </rPr>
          <t>三菱電機株式会社</t>
        </r>
        <r>
          <rPr>
            <b/>
            <sz val="14"/>
            <color indexed="81"/>
            <rFont val="ＭＳ Ｐ明朝"/>
            <family val="1"/>
            <charset val="128"/>
          </rPr>
          <t>　</t>
        </r>
        <r>
          <rPr>
            <b/>
            <sz val="10"/>
            <color indexed="81"/>
            <rFont val="ＭＳ Ｐ明朝"/>
            <family val="1"/>
            <charset val="128"/>
          </rPr>
          <t xml:space="preserve">
　　</t>
        </r>
        <r>
          <rPr>
            <sz val="9"/>
            <color indexed="81"/>
            <rFont val="ＭＳ Ｐ明朝"/>
            <family val="1"/>
            <charset val="128"/>
          </rPr>
          <t>高性能省エネモータ　
　</t>
        </r>
        <r>
          <rPr>
            <sz val="9"/>
            <color indexed="12"/>
            <rFont val="ＭＳ Ｐ明朝"/>
            <family val="1"/>
            <charset val="128"/>
          </rPr>
          <t>　スーパーラインエコシリーズ　
　　　　　　　（２００１年１０月）</t>
        </r>
      </text>
    </comment>
  </commentList>
</comments>
</file>

<file path=xl/sharedStrings.xml><?xml version="1.0" encoding="utf-8"?>
<sst xmlns="http://schemas.openxmlformats.org/spreadsheetml/2006/main" count="293" uniqueCount="108">
  <si>
    <t>3φ3W</t>
  </si>
  <si>
    <t>KW</t>
    <phoneticPr fontId="3"/>
  </si>
  <si>
    <t>50Hz-200V</t>
    <phoneticPr fontId="3"/>
  </si>
  <si>
    <t>60Hz-220V</t>
    <phoneticPr fontId="3"/>
  </si>
  <si>
    <t>[KW]</t>
    <phoneticPr fontId="3"/>
  </si>
  <si>
    <t>[KVA]</t>
    <phoneticPr fontId="3"/>
  </si>
  <si>
    <t>[KVar]</t>
    <phoneticPr fontId="3"/>
  </si>
  <si>
    <t>TR.No.</t>
    <phoneticPr fontId="3"/>
  </si>
  <si>
    <t>[KVA]</t>
    <phoneticPr fontId="3"/>
  </si>
  <si>
    <t>[KW]</t>
    <phoneticPr fontId="3"/>
  </si>
  <si>
    <t>[KVar]</t>
    <phoneticPr fontId="3"/>
  </si>
  <si>
    <r>
      <t xml:space="preserve">全負荷   </t>
    </r>
    <r>
      <rPr>
        <b/>
        <sz val="9"/>
        <rFont val="ＭＳ Ｐ明朝"/>
        <family val="1"/>
        <charset val="128"/>
      </rPr>
      <t>[KW]</t>
    </r>
    <rPh sb="0" eb="1">
      <t>ゼン</t>
    </rPh>
    <rPh sb="1" eb="3">
      <t>フカ</t>
    </rPh>
    <phoneticPr fontId="3"/>
  </si>
  <si>
    <t>変圧器番号</t>
    <rPh sb="0" eb="3">
      <t>ヘンアツキ</t>
    </rPh>
    <rPh sb="3" eb="5">
      <t>バンゴウ</t>
    </rPh>
    <phoneticPr fontId="3"/>
  </si>
  <si>
    <t>設置場所</t>
    <rPh sb="0" eb="2">
      <t>セッチ</t>
    </rPh>
    <rPh sb="2" eb="4">
      <t>バショ</t>
    </rPh>
    <phoneticPr fontId="3"/>
  </si>
  <si>
    <t xml:space="preserve"> 変圧器型式</t>
    <rPh sb="1" eb="4">
      <t>ヘンアツキ</t>
    </rPh>
    <rPh sb="4" eb="6">
      <t>カタシキ</t>
    </rPh>
    <phoneticPr fontId="3"/>
  </si>
  <si>
    <t>油入自冷却式</t>
    <rPh sb="0" eb="1">
      <t>アブラ</t>
    </rPh>
    <rPh sb="1" eb="2">
      <t>イ</t>
    </rPh>
    <rPh sb="2" eb="3">
      <t>ジ</t>
    </rPh>
    <rPh sb="3" eb="5">
      <t>レイキャク</t>
    </rPh>
    <rPh sb="5" eb="6">
      <t>シキ</t>
    </rPh>
    <phoneticPr fontId="3"/>
  </si>
  <si>
    <t>新設</t>
    <rPh sb="0" eb="2">
      <t>シンセツ</t>
    </rPh>
    <phoneticPr fontId="3"/>
  </si>
  <si>
    <t>一次側配線 No.</t>
    <rPh sb="0" eb="2">
      <t>イチジ</t>
    </rPh>
    <rPh sb="2" eb="3">
      <t>ガワ</t>
    </rPh>
    <rPh sb="3" eb="5">
      <t>ハイセン</t>
    </rPh>
    <phoneticPr fontId="3"/>
  </si>
  <si>
    <t>二次側母線 No.</t>
    <rPh sb="0" eb="3">
      <t>ニジガワ</t>
    </rPh>
    <rPh sb="3" eb="5">
      <t>ボセン</t>
    </rPh>
    <phoneticPr fontId="3"/>
  </si>
  <si>
    <t>動力盤名称</t>
    <rPh sb="0" eb="2">
      <t>ドウリョク</t>
    </rPh>
    <rPh sb="2" eb="3">
      <t>バン</t>
    </rPh>
    <rPh sb="3" eb="5">
      <t>メイショウ</t>
    </rPh>
    <phoneticPr fontId="3"/>
  </si>
  <si>
    <t>負荷記号</t>
    <rPh sb="0" eb="2">
      <t>フカ</t>
    </rPh>
    <rPh sb="2" eb="4">
      <t>キゴウ</t>
    </rPh>
    <phoneticPr fontId="3"/>
  </si>
  <si>
    <t>負　荷　名　称</t>
    <rPh sb="0" eb="1">
      <t>フ</t>
    </rPh>
    <rPh sb="2" eb="3">
      <t>ニ</t>
    </rPh>
    <rPh sb="4" eb="5">
      <t>ナ</t>
    </rPh>
    <rPh sb="6" eb="7">
      <t>ショウ</t>
    </rPh>
    <phoneticPr fontId="3"/>
  </si>
  <si>
    <t>負荷の</t>
    <rPh sb="0" eb="2">
      <t>フカ</t>
    </rPh>
    <phoneticPr fontId="3"/>
  </si>
  <si>
    <t>種　類</t>
    <rPh sb="0" eb="1">
      <t>タネ</t>
    </rPh>
    <rPh sb="2" eb="3">
      <t>タグイ</t>
    </rPh>
    <phoneticPr fontId="3"/>
  </si>
  <si>
    <t>幹 線</t>
    <rPh sb="0" eb="1">
      <t>ミキ</t>
    </rPh>
    <rPh sb="2" eb="3">
      <t>セン</t>
    </rPh>
    <phoneticPr fontId="3"/>
  </si>
  <si>
    <t>番 号</t>
    <rPh sb="0" eb="1">
      <t>バン</t>
    </rPh>
    <rPh sb="2" eb="3">
      <t>ゴウ</t>
    </rPh>
    <phoneticPr fontId="3"/>
  </si>
  <si>
    <t>定格出力</t>
    <rPh sb="0" eb="2">
      <t>テイカク</t>
    </rPh>
    <rPh sb="2" eb="4">
      <t>シュツリョク</t>
    </rPh>
    <phoneticPr fontId="3"/>
  </si>
  <si>
    <t>台数</t>
    <rPh sb="0" eb="2">
      <t>ダイスウ</t>
    </rPh>
    <phoneticPr fontId="3"/>
  </si>
  <si>
    <t>効 率</t>
    <rPh sb="0" eb="1">
      <t>コウ</t>
    </rPh>
    <rPh sb="2" eb="3">
      <t>リツ</t>
    </rPh>
    <phoneticPr fontId="3"/>
  </si>
  <si>
    <t>力 率</t>
    <rPh sb="0" eb="1">
      <t>リキ</t>
    </rPh>
    <rPh sb="2" eb="3">
      <t>リツ</t>
    </rPh>
    <phoneticPr fontId="3"/>
  </si>
  <si>
    <t>負荷率</t>
    <rPh sb="0" eb="2">
      <t>フカ</t>
    </rPh>
    <rPh sb="2" eb="3">
      <t>リツ</t>
    </rPh>
    <phoneticPr fontId="3"/>
  </si>
  <si>
    <t>実負荷</t>
    <rPh sb="0" eb="1">
      <t>ジツ</t>
    </rPh>
    <rPh sb="1" eb="3">
      <t>フカ</t>
    </rPh>
    <phoneticPr fontId="3"/>
  </si>
  <si>
    <t>入 力</t>
    <rPh sb="0" eb="1">
      <t>イ</t>
    </rPh>
    <rPh sb="2" eb="3">
      <t>チカラ</t>
    </rPh>
    <phoneticPr fontId="3"/>
  </si>
  <si>
    <t>負 荷</t>
    <rPh sb="0" eb="1">
      <t>フ</t>
    </rPh>
    <rPh sb="2" eb="3">
      <t>ニ</t>
    </rPh>
    <phoneticPr fontId="3"/>
  </si>
  <si>
    <t>需要率</t>
    <rPh sb="0" eb="2">
      <t>ジュヨウ</t>
    </rPh>
    <rPh sb="2" eb="3">
      <t>リツ</t>
    </rPh>
    <phoneticPr fontId="3"/>
  </si>
  <si>
    <t>需 要</t>
    <rPh sb="0" eb="1">
      <t>ジュ</t>
    </rPh>
    <rPh sb="2" eb="3">
      <t>ヨウ</t>
    </rPh>
    <phoneticPr fontId="3"/>
  </si>
  <si>
    <t>備　　　考</t>
    <rPh sb="0" eb="1">
      <t>ビ</t>
    </rPh>
    <rPh sb="4" eb="5">
      <t>コウ</t>
    </rPh>
    <phoneticPr fontId="3"/>
  </si>
  <si>
    <t>進相コンデンサなし</t>
    <rPh sb="0" eb="1">
      <t>ススム</t>
    </rPh>
    <rPh sb="1" eb="2">
      <t>ソウ</t>
    </rPh>
    <phoneticPr fontId="3"/>
  </si>
  <si>
    <t>進相コンデンサ設置</t>
    <rPh sb="7" eb="9">
      <t>セッチ</t>
    </rPh>
    <phoneticPr fontId="3"/>
  </si>
  <si>
    <t>平均負荷力率</t>
    <rPh sb="0" eb="2">
      <t>ヘイキン</t>
    </rPh>
    <rPh sb="2" eb="4">
      <t>フカ</t>
    </rPh>
    <rPh sb="4" eb="5">
      <t>リキ</t>
    </rPh>
    <rPh sb="5" eb="6">
      <t>リツ</t>
    </rPh>
    <phoneticPr fontId="3"/>
  </si>
  <si>
    <t xml:space="preserve">  直列リアクトル</t>
    <rPh sb="2" eb="4">
      <t>チョクレツ</t>
    </rPh>
    <phoneticPr fontId="3"/>
  </si>
  <si>
    <t>注-2) 誘導電動機の負荷率に対する効率および力率は、負荷率50％,75％,100％の各値より直線比例計算で求めた。</t>
    <rPh sb="0" eb="1">
      <t>チュウ</t>
    </rPh>
    <rPh sb="5" eb="7">
      <t>ユウドウ</t>
    </rPh>
    <rPh sb="7" eb="10">
      <t>デンドウキ</t>
    </rPh>
    <rPh sb="11" eb="13">
      <t>フカ</t>
    </rPh>
    <rPh sb="13" eb="14">
      <t>リツ</t>
    </rPh>
    <rPh sb="15" eb="16">
      <t>タイ</t>
    </rPh>
    <rPh sb="18" eb="20">
      <t>コウリツ</t>
    </rPh>
    <rPh sb="23" eb="24">
      <t>リキ</t>
    </rPh>
    <rPh sb="24" eb="25">
      <t>リツ</t>
    </rPh>
    <rPh sb="27" eb="29">
      <t>フカ</t>
    </rPh>
    <rPh sb="29" eb="30">
      <t>リツ</t>
    </rPh>
    <rPh sb="43" eb="44">
      <t>カク</t>
    </rPh>
    <rPh sb="44" eb="45">
      <t>チ</t>
    </rPh>
    <rPh sb="47" eb="49">
      <t>チョクセン</t>
    </rPh>
    <rPh sb="49" eb="51">
      <t>ヒレイ</t>
    </rPh>
    <rPh sb="51" eb="53">
      <t>ケイサン</t>
    </rPh>
    <rPh sb="54" eb="55">
      <t>モト</t>
    </rPh>
    <phoneticPr fontId="3"/>
  </si>
  <si>
    <r>
      <t>設計余裕度[％]</t>
    </r>
    <r>
      <rPr>
        <b/>
        <sz val="10"/>
        <color indexed="10"/>
        <rFont val="ＭＳ 明朝"/>
        <family val="1"/>
        <charset val="128"/>
      </rPr>
      <t>→</t>
    </r>
    <rPh sb="0" eb="2">
      <t>セッケイ</t>
    </rPh>
    <rPh sb="2" eb="5">
      <t>ヨユウド</t>
    </rPh>
    <phoneticPr fontId="3"/>
  </si>
  <si>
    <t xml:space="preserve"> 物件名称</t>
    <rPh sb="1" eb="3">
      <t>ブッケン</t>
    </rPh>
    <rPh sb="3" eb="5">
      <t>メイショウ</t>
    </rPh>
    <phoneticPr fontId="3"/>
  </si>
  <si>
    <t>出力</t>
    <rPh sb="0" eb="2">
      <t>シュツリョク</t>
    </rPh>
    <phoneticPr fontId="3"/>
  </si>
  <si>
    <t>効率(％)</t>
    <rPh sb="0" eb="2">
      <t>コウリツ</t>
    </rPh>
    <phoneticPr fontId="3"/>
  </si>
  <si>
    <t>力率(％)</t>
    <rPh sb="0" eb="1">
      <t>リキ</t>
    </rPh>
    <rPh sb="1" eb="2">
      <t>リツ</t>
    </rPh>
    <phoneticPr fontId="3"/>
  </si>
  <si>
    <t>50％ 負荷時</t>
    <rPh sb="4" eb="6">
      <t>フカ</t>
    </rPh>
    <rPh sb="6" eb="7">
      <t>ジ</t>
    </rPh>
    <phoneticPr fontId="3"/>
  </si>
  <si>
    <t>75％ 負荷時</t>
    <rPh sb="4" eb="6">
      <t>フカ</t>
    </rPh>
    <rPh sb="6" eb="7">
      <t>ジ</t>
    </rPh>
    <phoneticPr fontId="3"/>
  </si>
  <si>
    <t>100％ 負荷時</t>
    <rPh sb="5" eb="7">
      <t>フカ</t>
    </rPh>
    <rPh sb="7" eb="8">
      <t>ジ</t>
    </rPh>
    <phoneticPr fontId="3"/>
  </si>
  <si>
    <t xml:space="preserve"> 誘導電動機の効率・力率 (50Hz-200V)</t>
    <rPh sb="1" eb="3">
      <t>ユウドウ</t>
    </rPh>
    <rPh sb="3" eb="6">
      <t>デンドウキ</t>
    </rPh>
    <rPh sb="7" eb="9">
      <t>コウリツ</t>
    </rPh>
    <rPh sb="10" eb="11">
      <t>リキ</t>
    </rPh>
    <rPh sb="11" eb="12">
      <t>リツ</t>
    </rPh>
    <phoneticPr fontId="3"/>
  </si>
  <si>
    <t xml:space="preserve"> 誘導電動機の効率・力率 (60Hz-200V)</t>
    <rPh sb="1" eb="3">
      <t>ユウドウ</t>
    </rPh>
    <rPh sb="3" eb="6">
      <t>デンドウキ</t>
    </rPh>
    <rPh sb="7" eb="9">
      <t>コウリツ</t>
    </rPh>
    <rPh sb="10" eb="11">
      <t>リキ</t>
    </rPh>
    <rPh sb="11" eb="12">
      <t>リツ</t>
    </rPh>
    <phoneticPr fontId="3"/>
  </si>
  <si>
    <t>データ・シート</t>
    <phoneticPr fontId="3"/>
  </si>
  <si>
    <t>屋内</t>
  </si>
  <si>
    <t>1次電圧</t>
    <rPh sb="1" eb="2">
      <t>ジ</t>
    </rPh>
    <rPh sb="2" eb="4">
      <t>デンアツ</t>
    </rPh>
    <phoneticPr fontId="3"/>
  </si>
  <si>
    <t>2次電圧</t>
    <rPh sb="1" eb="2">
      <t>ジ</t>
    </rPh>
    <rPh sb="2" eb="4">
      <t>デンアツ</t>
    </rPh>
    <phoneticPr fontId="3"/>
  </si>
  <si>
    <r>
      <t>電</t>
    </r>
    <r>
      <rPr>
        <b/>
        <sz val="18"/>
        <rFont val="Times New Roman"/>
        <family val="1"/>
      </rPr>
      <t xml:space="preserve"> </t>
    </r>
    <r>
      <rPr>
        <b/>
        <sz val="18"/>
        <rFont val="ＭＳ Ｐ明朝"/>
        <family val="1"/>
        <charset val="128"/>
      </rPr>
      <t>気</t>
    </r>
    <r>
      <rPr>
        <b/>
        <sz val="18"/>
        <rFont val="Times New Roman"/>
        <family val="1"/>
      </rPr>
      <t xml:space="preserve"> </t>
    </r>
    <r>
      <rPr>
        <b/>
        <sz val="18"/>
        <rFont val="ＭＳ Ｐ明朝"/>
        <family val="1"/>
        <charset val="128"/>
      </rPr>
      <t>機</t>
    </r>
    <r>
      <rPr>
        <b/>
        <sz val="18"/>
        <rFont val="Times New Roman"/>
        <family val="1"/>
      </rPr>
      <t xml:space="preserve"> </t>
    </r>
    <r>
      <rPr>
        <b/>
        <sz val="18"/>
        <rFont val="ＭＳ Ｐ明朝"/>
        <family val="1"/>
        <charset val="128"/>
      </rPr>
      <t>器</t>
    </r>
    <r>
      <rPr>
        <b/>
        <sz val="18"/>
        <rFont val="Times New Roman"/>
        <family val="1"/>
      </rPr>
      <t xml:space="preserve"> </t>
    </r>
    <r>
      <rPr>
        <b/>
        <sz val="18"/>
        <rFont val="ＭＳ Ｐ明朝"/>
        <family val="1"/>
        <charset val="128"/>
      </rPr>
      <t>負</t>
    </r>
    <r>
      <rPr>
        <b/>
        <sz val="18"/>
        <rFont val="Times New Roman"/>
        <family val="1"/>
      </rPr>
      <t xml:space="preserve"> </t>
    </r>
    <r>
      <rPr>
        <b/>
        <sz val="18"/>
        <rFont val="ＭＳ Ｐ明朝"/>
        <family val="1"/>
        <charset val="128"/>
      </rPr>
      <t>荷</t>
    </r>
    <r>
      <rPr>
        <b/>
        <sz val="18"/>
        <rFont val="Times New Roman"/>
        <family val="1"/>
      </rPr>
      <t xml:space="preserve"> </t>
    </r>
    <r>
      <rPr>
        <b/>
        <sz val="18"/>
        <rFont val="ＭＳ 明朝"/>
        <family val="1"/>
        <charset val="128"/>
      </rPr>
      <t>表(集計表)</t>
    </r>
    <rPh sb="0" eb="1">
      <t>デン</t>
    </rPh>
    <rPh sb="2" eb="3">
      <t>キ</t>
    </rPh>
    <rPh sb="4" eb="5">
      <t>キ</t>
    </rPh>
    <rPh sb="6" eb="7">
      <t>ウツワ</t>
    </rPh>
    <rPh sb="8" eb="9">
      <t>フ</t>
    </rPh>
    <rPh sb="10" eb="11">
      <t>ニ</t>
    </rPh>
    <rPh sb="12" eb="13">
      <t>ヒョウ</t>
    </rPh>
    <rPh sb="14" eb="17">
      <t>シュウケイヒョウ</t>
    </rPh>
    <phoneticPr fontId="3"/>
  </si>
  <si>
    <t>全 負 荷 容 量</t>
    <rPh sb="0" eb="1">
      <t>ゼン</t>
    </rPh>
    <rPh sb="2" eb="3">
      <t>フ</t>
    </rPh>
    <rPh sb="4" eb="5">
      <t>ニ</t>
    </rPh>
    <rPh sb="6" eb="7">
      <t>カタチ</t>
    </rPh>
    <rPh sb="8" eb="9">
      <t>リョウ</t>
    </rPh>
    <phoneticPr fontId="3"/>
  </si>
  <si>
    <t>変圧器負荷率</t>
  </si>
  <si>
    <t>変圧器負荷率</t>
    <rPh sb="0" eb="3">
      <t>ヘンアツキ</t>
    </rPh>
    <rPh sb="3" eb="5">
      <t>フカ</t>
    </rPh>
    <rPh sb="5" eb="6">
      <t>リツ</t>
    </rPh>
    <phoneticPr fontId="3"/>
  </si>
  <si>
    <t>需要負荷容量</t>
    <rPh sb="0" eb="2">
      <t>ジュヨウ</t>
    </rPh>
    <rPh sb="2" eb="4">
      <t>フカ</t>
    </rPh>
    <rPh sb="4" eb="6">
      <t>ヨウリョウ</t>
    </rPh>
    <phoneticPr fontId="3"/>
  </si>
  <si>
    <t>進相コンデンサなし</t>
    <rPh sb="0" eb="1">
      <t>シン</t>
    </rPh>
    <rPh sb="1" eb="2">
      <t>ソウ</t>
    </rPh>
    <phoneticPr fontId="3"/>
  </si>
  <si>
    <t>進相コンデンサ設置</t>
    <rPh sb="0" eb="1">
      <t>シン</t>
    </rPh>
    <rPh sb="1" eb="2">
      <t>ソウ</t>
    </rPh>
    <rPh sb="7" eb="9">
      <t>セッチ</t>
    </rPh>
    <phoneticPr fontId="3"/>
  </si>
  <si>
    <t>定格容量</t>
    <rPh sb="0" eb="2">
      <t>テイカク</t>
    </rPh>
    <rPh sb="2" eb="4">
      <t>ヨウリョウ</t>
    </rPh>
    <phoneticPr fontId="3"/>
  </si>
  <si>
    <t>設置区分</t>
    <rPh sb="0" eb="2">
      <t>セッチ</t>
    </rPh>
    <rPh sb="2" eb="4">
      <t>クブン</t>
    </rPh>
    <phoneticPr fontId="3"/>
  </si>
  <si>
    <t>型　　式</t>
    <rPh sb="0" eb="1">
      <t>カタ</t>
    </rPh>
    <rPh sb="3" eb="4">
      <t>シキ</t>
    </rPh>
    <phoneticPr fontId="3"/>
  </si>
  <si>
    <t>SC 容量</t>
    <rPh sb="3" eb="5">
      <t>ヨウリョウ</t>
    </rPh>
    <phoneticPr fontId="3"/>
  </si>
  <si>
    <t>SR 容量</t>
    <rPh sb="3" eb="5">
      <t>ヨウリョウ</t>
    </rPh>
    <phoneticPr fontId="3"/>
  </si>
  <si>
    <t>備　　　　考</t>
    <rPh sb="0" eb="1">
      <t>ビ</t>
    </rPh>
    <rPh sb="5" eb="6">
      <t>コウ</t>
    </rPh>
    <phoneticPr fontId="3"/>
  </si>
  <si>
    <r>
      <t>一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次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側
配線番号</t>
    </r>
    <rPh sb="0" eb="1">
      <t>イチ</t>
    </rPh>
    <rPh sb="2" eb="3">
      <t>ツギ</t>
    </rPh>
    <rPh sb="4" eb="5">
      <t>ガワ</t>
    </rPh>
    <rPh sb="6" eb="8">
      <t>ハイセン</t>
    </rPh>
    <rPh sb="8" eb="10">
      <t>バンゴウ</t>
    </rPh>
    <phoneticPr fontId="3"/>
  </si>
  <si>
    <t>変　　　圧　　　器</t>
    <rPh sb="0" eb="1">
      <t>ヘン</t>
    </rPh>
    <rPh sb="4" eb="5">
      <t>アツ</t>
    </rPh>
    <rPh sb="8" eb="9">
      <t>ウツワ</t>
    </rPh>
    <phoneticPr fontId="3"/>
  </si>
  <si>
    <t>承　認</t>
    <rPh sb="0" eb="1">
      <t>ウケタマワ</t>
    </rPh>
    <rPh sb="2" eb="3">
      <t>ニン</t>
    </rPh>
    <phoneticPr fontId="3"/>
  </si>
  <si>
    <t>検　印</t>
    <rPh sb="0" eb="1">
      <t>ケン</t>
    </rPh>
    <rPh sb="2" eb="3">
      <t>イン</t>
    </rPh>
    <phoneticPr fontId="3"/>
  </si>
  <si>
    <t>作　成</t>
    <rPh sb="0" eb="1">
      <t>サク</t>
    </rPh>
    <rPh sb="2" eb="3">
      <t>シゲル</t>
    </rPh>
    <phoneticPr fontId="3"/>
  </si>
  <si>
    <t>変　電
設　備
名　称</t>
    <rPh sb="0" eb="1">
      <t>ヘン</t>
    </rPh>
    <rPh sb="2" eb="3">
      <t>デン</t>
    </rPh>
    <rPh sb="4" eb="5">
      <t>セツ</t>
    </rPh>
    <rPh sb="6" eb="7">
      <t>ビ</t>
    </rPh>
    <rPh sb="8" eb="9">
      <t>ナ</t>
    </rPh>
    <rPh sb="10" eb="11">
      <t>ショウ</t>
    </rPh>
    <phoneticPr fontId="3"/>
  </si>
  <si>
    <t>152-Fnn</t>
    <phoneticPr fontId="3"/>
  </si>
  <si>
    <t xml:space="preserve">変電設備 名称 </t>
    <rPh sb="0" eb="2">
      <t>ヘンデン</t>
    </rPh>
    <rPh sb="2" eb="4">
      <t>セツビ</t>
    </rPh>
    <rPh sb="5" eb="7">
      <t>メイショウ</t>
    </rPh>
    <phoneticPr fontId="3"/>
  </si>
  <si>
    <t>S6-N S/S</t>
    <phoneticPr fontId="3"/>
  </si>
  <si>
    <t>6KV/3KV</t>
    <phoneticPr fontId="3"/>
  </si>
  <si>
    <r>
      <t xml:space="preserve">全負荷 </t>
    </r>
    <r>
      <rPr>
        <b/>
        <sz val="9"/>
        <rFont val="ＭＳ Ｐ明朝"/>
        <family val="1"/>
        <charset val="128"/>
      </rPr>
      <t>[KVar]</t>
    </r>
    <phoneticPr fontId="3"/>
  </si>
  <si>
    <t>変圧器負荷率　[％]</t>
    <rPh sb="0" eb="3">
      <t>ヘンアツキ</t>
    </rPh>
    <rPh sb="3" eb="5">
      <t>フカ</t>
    </rPh>
    <rPh sb="5" eb="6">
      <t>リツ</t>
    </rPh>
    <phoneticPr fontId="3"/>
  </si>
  <si>
    <r>
      <t xml:space="preserve">全負荷 </t>
    </r>
    <r>
      <rPr>
        <b/>
        <sz val="6"/>
        <rFont val="ＭＳ Ｐ明朝"/>
        <family val="1"/>
        <charset val="128"/>
      </rPr>
      <t xml:space="preserve"> </t>
    </r>
    <r>
      <rPr>
        <b/>
        <sz val="9"/>
        <rFont val="ＭＳ Ｐ明朝"/>
        <family val="1"/>
        <charset val="128"/>
      </rPr>
      <t>[KVA]</t>
    </r>
    <phoneticPr fontId="3"/>
  </si>
  <si>
    <t>需要有効電力　[KW]</t>
    <rPh sb="0" eb="2">
      <t>ジュヨウ</t>
    </rPh>
    <rPh sb="2" eb="4">
      <t>ユウコウ</t>
    </rPh>
    <rPh sb="4" eb="6">
      <t>デンリョク</t>
    </rPh>
    <phoneticPr fontId="3"/>
  </si>
  <si>
    <t>　進相コンデンサ</t>
    <phoneticPr fontId="3"/>
  </si>
  <si>
    <t>S6N-TR1</t>
    <phoneticPr fontId="3"/>
  </si>
  <si>
    <t>需要無効電力[KVar]</t>
    <rPh sb="0" eb="2">
      <t>ジュヨウ</t>
    </rPh>
    <rPh sb="2" eb="4">
      <t>ムコウ</t>
    </rPh>
    <rPh sb="4" eb="6">
      <t>デンリョク</t>
    </rPh>
    <phoneticPr fontId="3"/>
  </si>
  <si>
    <t xml:space="preserve">  2002.07/31    Ver 2.0</t>
    <phoneticPr fontId="3"/>
  </si>
  <si>
    <t>需要皮相電力[KVA]</t>
    <rPh sb="0" eb="2">
      <t>ジュヨウ</t>
    </rPh>
    <rPh sb="2" eb="3">
      <t>カワ</t>
    </rPh>
    <rPh sb="3" eb="4">
      <t>ソウ</t>
    </rPh>
    <rPh sb="4" eb="6">
      <t>デンリョク</t>
    </rPh>
    <phoneticPr fontId="3"/>
  </si>
  <si>
    <r>
      <t>自動計算</t>
    </r>
    <r>
      <rPr>
        <sz val="9"/>
        <rFont val="ＭＳ Ｐ明朝"/>
        <family val="1"/>
        <charset val="128"/>
      </rPr>
      <t>(％)</t>
    </r>
    <rPh sb="0" eb="2">
      <t>ジドウ</t>
    </rPh>
    <rPh sb="2" eb="4">
      <t>ケイサン</t>
    </rPh>
    <phoneticPr fontId="3"/>
  </si>
  <si>
    <r>
      <t>任意入力</t>
    </r>
    <r>
      <rPr>
        <sz val="9"/>
        <rFont val="ＭＳ Ｐ明朝"/>
        <family val="1"/>
        <charset val="128"/>
      </rPr>
      <t>(％)</t>
    </r>
    <rPh sb="0" eb="2">
      <t>ニンイ</t>
    </rPh>
    <rPh sb="2" eb="4">
      <t>ニュウリョク</t>
    </rPh>
    <phoneticPr fontId="3"/>
  </si>
  <si>
    <t>　　　[KW]</t>
    <phoneticPr fontId="3"/>
  </si>
  <si>
    <t>[KW]</t>
    <phoneticPr fontId="3"/>
  </si>
  <si>
    <t>[KVA]</t>
    <phoneticPr fontId="3"/>
  </si>
  <si>
    <t>[KW]</t>
    <phoneticPr fontId="3"/>
  </si>
  <si>
    <t>[KVar]</t>
    <phoneticPr fontId="3"/>
  </si>
  <si>
    <t>[KVA]</t>
    <phoneticPr fontId="3"/>
  </si>
  <si>
    <r>
      <t>注-1) 誘導電動機の平均負荷率は、必要軸馬力[KW]×(１+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余裕度[%]</t>
    </r>
    <r>
      <rPr>
        <sz val="4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)より直上位を選定したものとして算出した。</t>
    </r>
    <rPh sb="0" eb="1">
      <t>チュウ</t>
    </rPh>
    <rPh sb="5" eb="7">
      <t>ユウドウ</t>
    </rPh>
    <rPh sb="7" eb="10">
      <t>デンドウキ</t>
    </rPh>
    <rPh sb="11" eb="13">
      <t>ヘイキン</t>
    </rPh>
    <rPh sb="13" eb="15">
      <t>フカ</t>
    </rPh>
    <rPh sb="15" eb="16">
      <t>リツ</t>
    </rPh>
    <rPh sb="18" eb="20">
      <t>ヒツヨウ</t>
    </rPh>
    <rPh sb="20" eb="21">
      <t>ジク</t>
    </rPh>
    <rPh sb="21" eb="23">
      <t>バリキ</t>
    </rPh>
    <rPh sb="32" eb="35">
      <t>ヨユウド</t>
    </rPh>
    <rPh sb="42" eb="43">
      <t>チョク</t>
    </rPh>
    <rPh sb="43" eb="45">
      <t>ジョウイ</t>
    </rPh>
    <rPh sb="46" eb="48">
      <t>センテイ</t>
    </rPh>
    <rPh sb="55" eb="57">
      <t>サンシュツ</t>
    </rPh>
    <phoneticPr fontId="3"/>
  </si>
  <si>
    <t>（合計）</t>
    <rPh sb="1" eb="3">
      <t>ゴウケイ</t>
    </rPh>
    <phoneticPr fontId="3"/>
  </si>
  <si>
    <t>サイン</t>
    <phoneticPr fontId="3"/>
  </si>
  <si>
    <r>
      <t>ESE  Service</t>
    </r>
    <r>
      <rPr>
        <sz val="10"/>
        <rFont val="Times New Roman"/>
        <family val="1"/>
      </rPr>
      <t xml:space="preserve">  2006.07/02  </t>
    </r>
    <r>
      <rPr>
        <sz val="9"/>
        <rFont val="ＭＳ Ｐゴシック"/>
        <family val="3"/>
        <charset val="128"/>
      </rPr>
      <t>Ver 2.2</t>
    </r>
    <phoneticPr fontId="3"/>
  </si>
  <si>
    <t>貴社名を入力して下さい</t>
    <phoneticPr fontId="3"/>
  </si>
  <si>
    <t>物件名を入力して下さい</t>
    <phoneticPr fontId="3"/>
  </si>
  <si>
    <t xml:space="preserve">  yyyy.mm/dd    Ver 1.0</t>
    <phoneticPr fontId="3"/>
  </si>
  <si>
    <t>物件名を入力して下さい</t>
    <phoneticPr fontId="3"/>
  </si>
  <si>
    <t>HV-01</t>
    <phoneticPr fontId="3"/>
  </si>
  <si>
    <t>S/S-101</t>
    <phoneticPr fontId="3"/>
  </si>
  <si>
    <t>101-01</t>
    <phoneticPr fontId="3"/>
  </si>
  <si>
    <r>
      <t xml:space="preserve">  </t>
    </r>
    <r>
      <rPr>
        <b/>
        <sz val="11"/>
        <color theme="1"/>
        <rFont val="ＭＳ Ｐ明朝"/>
        <family val="1"/>
        <charset val="128"/>
      </rPr>
      <t>電気機器負荷表</t>
    </r>
    <rPh sb="2" eb="4">
      <t>デンキ</t>
    </rPh>
    <rPh sb="4" eb="6">
      <t>キキ</t>
    </rPh>
    <rPh sb="6" eb="7">
      <t>フ</t>
    </rPh>
    <rPh sb="7" eb="8">
      <t>ニ</t>
    </rPh>
    <rPh sb="8" eb="9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</si>
</sst>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E+00"/>
    <numFmt numFmtId="177" formatCode="0.00_ "/>
    <numFmt numFmtId="178" formatCode="0_ "/>
    <numFmt numFmtId="179" formatCode="0.000_ "/>
    <numFmt numFmtId="180" formatCode="#,##0.00_ "/>
    <numFmt numFmtId="181" formatCode="0.000_ ;[Red]\-0.000\ "/>
    <numFmt numFmtId="182" formatCode="0.0_ "/>
    <numFmt numFmtId="183" formatCode="##&quot;[Hz]&quot;"/>
    <numFmt numFmtId="184" formatCode="0.0_);[Red]\(0.0\)"/>
    <numFmt numFmtId="185" formatCode="####&quot;[V]&quot;"/>
  </numFmts>
  <fonts count="5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Times New Roman"/>
      <family val="1"/>
    </font>
    <font>
      <b/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color indexed="81"/>
      <name val="ＭＳ Ｐ明朝"/>
      <family val="1"/>
      <charset val="128"/>
    </font>
    <font>
      <b/>
      <sz val="14"/>
      <color indexed="81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28"/>
      <name val="Times New Roman"/>
      <family val="1"/>
    </font>
    <font>
      <b/>
      <sz val="6"/>
      <name val="ＭＳ Ｐ明朝"/>
      <family val="1"/>
      <charset val="128"/>
    </font>
    <font>
      <b/>
      <sz val="10"/>
      <color indexed="12"/>
      <name val="ＭＳ Ｐ明朝"/>
      <family val="1"/>
      <charset val="128"/>
    </font>
    <font>
      <sz val="8"/>
      <color indexed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0"/>
      <name val="ＭＳ ゴシック"/>
      <family val="3"/>
      <charset val="128"/>
    </font>
    <font>
      <b/>
      <sz val="20"/>
      <name val="ＭＳ Ｐ明朝"/>
      <family val="1"/>
      <charset val="128"/>
    </font>
    <font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b/>
      <sz val="18"/>
      <name val="ＭＳ Ｐ明朝"/>
      <family val="1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明朝"/>
      <family val="1"/>
      <charset val="128"/>
    </font>
    <font>
      <sz val="11"/>
      <name val="Times New Roman"/>
      <family val="1"/>
    </font>
    <font>
      <sz val="3"/>
      <name val="ＭＳ 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Times New Roman"/>
      <family val="1"/>
    </font>
    <font>
      <sz val="11"/>
      <name val="ＭＳ Ｐゴシック"/>
      <family val="3"/>
      <charset val="128"/>
    </font>
    <font>
      <b/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Times New Roman"/>
      <family val="1"/>
    </font>
    <font>
      <b/>
      <sz val="14"/>
      <color theme="1"/>
      <name val="ＭＳ Ｐ明朝"/>
      <family val="1"/>
      <charset val="128"/>
    </font>
    <font>
      <b/>
      <sz val="14"/>
      <color theme="1"/>
      <name val="Times New Roman"/>
      <family val="1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B4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7" fillId="0" borderId="0"/>
  </cellStyleXfs>
  <cellXfs count="457">
    <xf numFmtId="0" fontId="0" fillId="0" borderId="0" xfId="0"/>
    <xf numFmtId="0" fontId="0" fillId="2" borderId="0" xfId="0" applyFill="1"/>
    <xf numFmtId="179" fontId="12" fillId="3" borderId="1" xfId="0" applyNumberFormat="1" applyFont="1" applyFill="1" applyBorder="1" applyAlignment="1">
      <alignment horizontal="right" shrinkToFit="1"/>
    </xf>
    <xf numFmtId="177" fontId="12" fillId="3" borderId="1" xfId="0" applyNumberFormat="1" applyFont="1" applyFill="1" applyBorder="1" applyAlignment="1">
      <alignment horizontal="right" shrinkToFit="1"/>
    </xf>
    <xf numFmtId="0" fontId="10" fillId="6" borderId="0" xfId="0" applyFont="1" applyFill="1" applyProtection="1">
      <protection locked="0"/>
    </xf>
    <xf numFmtId="0" fontId="4" fillId="3" borderId="4" xfId="0" applyFont="1" applyFill="1" applyBorder="1" applyProtection="1">
      <protection hidden="1"/>
    </xf>
    <xf numFmtId="0" fontId="4" fillId="3" borderId="5" xfId="0" applyFont="1" applyFill="1" applyBorder="1" applyProtection="1">
      <protection hidden="1"/>
    </xf>
    <xf numFmtId="179" fontId="10" fillId="3" borderId="6" xfId="0" applyNumberFormat="1" applyFont="1" applyFill="1" applyBorder="1" applyAlignment="1" applyProtection="1">
      <alignment horizontal="right" shrinkToFit="1"/>
      <protection hidden="1"/>
    </xf>
    <xf numFmtId="49" fontId="24" fillId="3" borderId="4" xfId="0" applyNumberFormat="1" applyFont="1" applyFill="1" applyBorder="1" applyProtection="1">
      <protection hidden="1"/>
    </xf>
    <xf numFmtId="0" fontId="4" fillId="7" borderId="7" xfId="0" applyFont="1" applyFill="1" applyBorder="1" applyProtection="1">
      <protection hidden="1"/>
    </xf>
    <xf numFmtId="0" fontId="7" fillId="3" borderId="13" xfId="0" applyFont="1" applyFill="1" applyBorder="1" applyAlignment="1" applyProtection="1">
      <alignment horizontal="left" shrinkToFit="1"/>
      <protection locked="0"/>
    </xf>
    <xf numFmtId="0" fontId="7" fillId="3" borderId="14" xfId="0" applyFont="1" applyFill="1" applyBorder="1" applyAlignment="1" applyProtection="1">
      <alignment horizontal="left" shrinkToFit="1"/>
      <protection locked="0"/>
    </xf>
    <xf numFmtId="0" fontId="7" fillId="3" borderId="17" xfId="0" applyFont="1" applyFill="1" applyBorder="1" applyAlignment="1" applyProtection="1">
      <alignment horizontal="left" shrinkToFit="1"/>
      <protection locked="0"/>
    </xf>
    <xf numFmtId="177" fontId="10" fillId="3" borderId="6" xfId="0" applyNumberFormat="1" applyFont="1" applyFill="1" applyBorder="1" applyAlignment="1" applyProtection="1">
      <alignment horizontal="right" shrinkToFit="1"/>
      <protection locked="0"/>
    </xf>
    <xf numFmtId="0" fontId="26" fillId="6" borderId="0" xfId="0" applyFont="1" applyFill="1" applyAlignment="1" applyProtection="1">
      <alignment horizontal="left" vertical="center" textRotation="90" shrinkToFit="1"/>
      <protection locked="0"/>
    </xf>
    <xf numFmtId="49" fontId="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2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9" xfId="0" applyNumberFormat="1" applyFont="1" applyFill="1" applyBorder="1" applyAlignment="1" applyProtection="1">
      <alignment horizontal="right" shrinkToFit="1"/>
      <protection locked="0"/>
    </xf>
    <xf numFmtId="178" fontId="6" fillId="3" borderId="16" xfId="0" applyNumberFormat="1" applyFont="1" applyFill="1" applyBorder="1" applyAlignment="1" applyProtection="1">
      <alignment horizontal="right" shrinkToFit="1"/>
      <protection locked="0"/>
    </xf>
    <xf numFmtId="183" fontId="11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5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11" xfId="0" applyNumberFormat="1" applyFont="1" applyFill="1" applyBorder="1" applyAlignment="1" applyProtection="1">
      <alignment horizontal="right" shrinkToFit="1"/>
      <protection locked="0"/>
    </xf>
    <xf numFmtId="0" fontId="7" fillId="3" borderId="31" xfId="0" applyFont="1" applyFill="1" applyBorder="1" applyAlignment="1" applyProtection="1">
      <alignment horizontal="left" shrinkToFit="1"/>
      <protection locked="0"/>
    </xf>
    <xf numFmtId="49" fontId="7" fillId="3" borderId="32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33" xfId="0" applyNumberFormat="1" applyFont="1" applyFill="1" applyBorder="1" applyAlignment="1" applyProtection="1">
      <alignment horizontal="right" shrinkToFit="1"/>
      <protection locked="0"/>
    </xf>
    <xf numFmtId="0" fontId="7" fillId="3" borderId="37" xfId="0" applyFont="1" applyFill="1" applyBorder="1" applyAlignment="1" applyProtection="1">
      <alignment horizontal="left" shrinkToFit="1"/>
      <protection locked="0"/>
    </xf>
    <xf numFmtId="177" fontId="25" fillId="3" borderId="6" xfId="0" applyNumberFormat="1" applyFont="1" applyFill="1" applyBorder="1" applyAlignment="1" applyProtection="1">
      <alignment horizontal="right" shrinkToFit="1"/>
      <protection locked="0"/>
    </xf>
    <xf numFmtId="177" fontId="25" fillId="3" borderId="15" xfId="0" applyNumberFormat="1" applyFont="1" applyFill="1" applyBorder="1" applyAlignment="1" applyProtection="1">
      <alignment horizontal="right" shrinkToFit="1"/>
      <protection locked="0"/>
    </xf>
    <xf numFmtId="177" fontId="25" fillId="3" borderId="28" xfId="0" applyNumberFormat="1" applyFont="1" applyFill="1" applyBorder="1" applyAlignment="1" applyProtection="1">
      <alignment horizontal="right" shrinkToFit="1"/>
      <protection locked="0"/>
    </xf>
    <xf numFmtId="177" fontId="25" fillId="3" borderId="34" xfId="0" applyNumberFormat="1" applyFont="1" applyFill="1" applyBorder="1" applyAlignment="1" applyProtection="1">
      <alignment horizontal="right" shrinkToFit="1"/>
      <protection locked="0"/>
    </xf>
    <xf numFmtId="49" fontId="24" fillId="3" borderId="29" xfId="0" applyNumberFormat="1" applyFont="1" applyFill="1" applyBorder="1" applyAlignment="1" applyProtection="1">
      <alignment horizontal="center" shrinkToFit="1"/>
      <protection hidden="1"/>
    </xf>
    <xf numFmtId="49" fontId="24" fillId="3" borderId="12" xfId="0" applyNumberFormat="1" applyFont="1" applyFill="1" applyBorder="1" applyAlignment="1" applyProtection="1">
      <alignment horizontal="center" shrinkToFit="1"/>
      <protection hidden="1"/>
    </xf>
    <xf numFmtId="177" fontId="35" fillId="3" borderId="39" xfId="0" applyNumberFormat="1" applyFont="1" applyFill="1" applyBorder="1" applyAlignment="1" applyProtection="1">
      <alignment horizontal="center" shrinkToFit="1"/>
      <protection hidden="1"/>
    </xf>
    <xf numFmtId="49" fontId="7" fillId="3" borderId="43" xfId="0" applyNumberFormat="1" applyFont="1" applyFill="1" applyBorder="1" applyAlignment="1" applyProtection="1">
      <alignment horizontal="center" vertical="center" shrinkToFit="1"/>
      <protection hidden="1"/>
    </xf>
    <xf numFmtId="49" fontId="24" fillId="3" borderId="43" xfId="0" applyNumberFormat="1" applyFont="1" applyFill="1" applyBorder="1" applyAlignment="1" applyProtection="1">
      <alignment horizontal="center" vertical="center" shrinkToFit="1"/>
      <protection hidden="1"/>
    </xf>
    <xf numFmtId="49" fontId="24" fillId="3" borderId="47" xfId="0" applyNumberFormat="1" applyFont="1" applyFill="1" applyBorder="1" applyAlignment="1" applyProtection="1">
      <alignment horizontal="center" vertical="center" shrinkToFit="1"/>
      <protection hidden="1"/>
    </xf>
    <xf numFmtId="49" fontId="24" fillId="3" borderId="48" xfId="0" applyNumberFormat="1" applyFont="1" applyFill="1" applyBorder="1" applyAlignment="1" applyProtection="1">
      <alignment horizontal="center" vertical="center" shrinkToFit="1"/>
      <protection hidden="1"/>
    </xf>
    <xf numFmtId="49" fontId="24" fillId="3" borderId="49" xfId="0" applyNumberFormat="1" applyFont="1" applyFill="1" applyBorder="1" applyAlignment="1" applyProtection="1">
      <alignment horizontal="center" vertical="center" shrinkToFit="1"/>
      <protection hidden="1"/>
    </xf>
    <xf numFmtId="49" fontId="24" fillId="3" borderId="50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5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52" xfId="0" applyFont="1" applyFill="1" applyBorder="1" applyAlignment="1" applyProtection="1">
      <alignment horizontal="left" shrinkToFit="1"/>
      <protection locked="0"/>
    </xf>
    <xf numFmtId="0" fontId="7" fillId="3" borderId="53" xfId="0" applyFont="1" applyFill="1" applyBorder="1" applyAlignment="1" applyProtection="1">
      <alignment horizontal="left" shrinkToFit="1"/>
      <protection locked="0"/>
    </xf>
    <xf numFmtId="0" fontId="7" fillId="3" borderId="54" xfId="0" applyFont="1" applyFill="1" applyBorder="1" applyAlignment="1" applyProtection="1">
      <alignment horizontal="left" shrinkToFit="1"/>
      <protection locked="0"/>
    </xf>
    <xf numFmtId="177" fontId="5" fillId="5" borderId="1" xfId="0" applyNumberFormat="1" applyFont="1" applyFill="1" applyBorder="1" applyAlignment="1" applyProtection="1">
      <alignment horizontal="right" shrinkToFit="1"/>
      <protection locked="0"/>
    </xf>
    <xf numFmtId="182" fontId="5" fillId="4" borderId="1" xfId="0" applyNumberFormat="1" applyFont="1" applyFill="1" applyBorder="1" applyAlignment="1" applyProtection="1">
      <alignment horizontal="right"/>
      <protection locked="0"/>
    </xf>
    <xf numFmtId="178" fontId="14" fillId="3" borderId="0" xfId="0" applyNumberFormat="1" applyFont="1" applyFill="1" applyAlignment="1" applyProtection="1">
      <alignment horizontal="right" vertical="center"/>
      <protection locked="0"/>
    </xf>
    <xf numFmtId="0" fontId="0" fillId="6" borderId="0" xfId="0" applyFill="1"/>
    <xf numFmtId="0" fontId="10" fillId="6" borderId="0" xfId="0" applyFont="1" applyFill="1"/>
    <xf numFmtId="0" fontId="7" fillId="3" borderId="14" xfId="0" applyFont="1" applyFill="1" applyBorder="1" applyAlignment="1" applyProtection="1">
      <alignment horizontal="left" shrinkToFit="1"/>
      <protection hidden="1"/>
    </xf>
    <xf numFmtId="0" fontId="7" fillId="3" borderId="61" xfId="0" applyNumberFormat="1" applyFont="1" applyFill="1" applyBorder="1" applyAlignment="1" applyProtection="1">
      <alignment horizontal="left" shrinkToFit="1"/>
      <protection hidden="1"/>
    </xf>
    <xf numFmtId="0" fontId="7" fillId="3" borderId="62" xfId="0" applyFont="1" applyFill="1" applyBorder="1" applyAlignment="1" applyProtection="1">
      <alignment vertical="center"/>
      <protection hidden="1"/>
    </xf>
    <xf numFmtId="0" fontId="26" fillId="6" borderId="0" xfId="0" applyFont="1" applyFill="1" applyAlignment="1" applyProtection="1">
      <alignment horizontal="left" vertical="center" textRotation="90" shrinkToFit="1"/>
      <protection hidden="1"/>
    </xf>
    <xf numFmtId="177" fontId="12" fillId="3" borderId="1" xfId="0" applyNumberFormat="1" applyFont="1" applyFill="1" applyBorder="1" applyAlignment="1" applyProtection="1">
      <alignment horizontal="right" shrinkToFit="1"/>
      <protection hidden="1"/>
    </xf>
    <xf numFmtId="49" fontId="39" fillId="3" borderId="4" xfId="0" applyNumberFormat="1" applyFont="1" applyFill="1" applyBorder="1" applyProtection="1">
      <protection hidden="1"/>
    </xf>
    <xf numFmtId="49" fontId="4" fillId="7" borderId="6" xfId="0" applyNumberFormat="1" applyFont="1" applyFill="1" applyBorder="1" applyAlignment="1" applyProtection="1">
      <alignment horizontal="right" shrinkToFit="1"/>
      <protection hidden="1"/>
    </xf>
    <xf numFmtId="49" fontId="4" fillId="7" borderId="63" xfId="0" applyNumberFormat="1" applyFont="1" applyFill="1" applyBorder="1" applyAlignment="1" applyProtection="1">
      <alignment horizontal="right" shrinkToFit="1"/>
      <protection hidden="1"/>
    </xf>
    <xf numFmtId="49" fontId="7" fillId="3" borderId="64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49" fontId="24" fillId="3" borderId="6" xfId="0" applyNumberFormat="1" applyFont="1" applyFill="1" applyBorder="1" applyAlignment="1" applyProtection="1">
      <alignment horizontal="center" shrinkToFit="1"/>
      <protection hidden="1"/>
    </xf>
    <xf numFmtId="49" fontId="7" fillId="4" borderId="65" xfId="0" applyNumberFormat="1" applyFont="1" applyFill="1" applyBorder="1" applyAlignment="1" applyProtection="1">
      <alignment horizontal="center" shrinkToFit="1"/>
      <protection hidden="1"/>
    </xf>
    <xf numFmtId="49" fontId="4" fillId="4" borderId="66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67" xfId="0" applyNumberFormat="1" applyFont="1" applyFill="1" applyBorder="1" applyAlignment="1" applyProtection="1">
      <alignment horizontal="center" vertical="center" shrinkToFit="1"/>
      <protection hidden="1"/>
    </xf>
    <xf numFmtId="49" fontId="6" fillId="4" borderId="66" xfId="0" applyNumberFormat="1" applyFont="1" applyFill="1" applyBorder="1" applyAlignment="1" applyProtection="1">
      <alignment horizontal="center" vertical="center" shrinkToFit="1"/>
      <protection hidden="1"/>
    </xf>
    <xf numFmtId="49" fontId="6" fillId="4" borderId="44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45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68" xfId="0" applyNumberFormat="1" applyFont="1" applyFill="1" applyBorder="1" applyAlignment="1" applyProtection="1">
      <alignment horizontal="center" vertical="top" shrinkToFit="1"/>
      <protection hidden="1"/>
    </xf>
    <xf numFmtId="49" fontId="6" fillId="4" borderId="69" xfId="0" applyNumberFormat="1" applyFont="1" applyFill="1" applyBorder="1" applyAlignment="1" applyProtection="1">
      <alignment horizontal="center" vertical="top" shrinkToFit="1"/>
      <protection hidden="1"/>
    </xf>
    <xf numFmtId="49" fontId="4" fillId="4" borderId="49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70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42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43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70" xfId="0" applyNumberFormat="1" applyFont="1" applyFill="1" applyBorder="1" applyAlignment="1" applyProtection="1">
      <alignment horizontal="center" vertical="center" wrapText="1" shrinkToFit="1"/>
      <protection hidden="1"/>
    </xf>
    <xf numFmtId="49" fontId="7" fillId="4" borderId="71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70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69" xfId="0" applyNumberFormat="1" applyFont="1" applyFill="1" applyBorder="1" applyAlignment="1" applyProtection="1">
      <alignment horizontal="center" vertical="center" wrapText="1" shrinkToFit="1"/>
      <protection hidden="1"/>
    </xf>
    <xf numFmtId="49" fontId="7" fillId="4" borderId="49" xfId="0" applyNumberFormat="1" applyFont="1" applyFill="1" applyBorder="1" applyAlignment="1" applyProtection="1">
      <alignment horizontal="center" vertical="center" shrinkToFit="1"/>
      <protection hidden="1"/>
    </xf>
    <xf numFmtId="0" fontId="10" fillId="3" borderId="0" xfId="0" applyFont="1" applyFill="1" applyProtection="1">
      <protection hidden="1"/>
    </xf>
    <xf numFmtId="0" fontId="10" fillId="3" borderId="0" xfId="0" applyFont="1" applyFill="1" applyAlignment="1" applyProtection="1">
      <alignment vertical="top"/>
      <protection hidden="1"/>
    </xf>
    <xf numFmtId="0" fontId="0" fillId="3" borderId="0" xfId="0" applyFill="1"/>
    <xf numFmtId="177" fontId="17" fillId="3" borderId="39" xfId="2" applyNumberFormat="1" applyFont="1" applyFill="1" applyBorder="1" applyAlignment="1" applyProtection="1">
      <alignment horizontal="center" shrinkToFit="1"/>
      <protection locked="0"/>
    </xf>
    <xf numFmtId="177" fontId="7" fillId="12" borderId="19" xfId="0" applyNumberFormat="1" applyFont="1" applyFill="1" applyBorder="1" applyAlignment="1" applyProtection="1">
      <alignment horizontal="right" shrinkToFit="1"/>
      <protection hidden="1"/>
    </xf>
    <xf numFmtId="177" fontId="7" fillId="12" borderId="6" xfId="0" applyNumberFormat="1" applyFont="1" applyFill="1" applyBorder="1" applyAlignment="1" applyProtection="1">
      <alignment horizontal="right" shrinkToFit="1"/>
      <protection hidden="1"/>
    </xf>
    <xf numFmtId="177" fontId="7" fillId="12" borderId="20" xfId="0" applyNumberFormat="1" applyFont="1" applyFill="1" applyBorder="1" applyAlignment="1" applyProtection="1">
      <alignment horizontal="right" shrinkToFit="1"/>
      <protection hidden="1"/>
    </xf>
    <xf numFmtId="177" fontId="7" fillId="12" borderId="15" xfId="0" applyNumberFormat="1" applyFont="1" applyFill="1" applyBorder="1" applyAlignment="1" applyProtection="1">
      <alignment horizontal="right" shrinkToFit="1"/>
      <protection hidden="1"/>
    </xf>
    <xf numFmtId="177" fontId="7" fillId="12" borderId="9" xfId="0" applyNumberFormat="1" applyFont="1" applyFill="1" applyBorder="1" applyAlignment="1" applyProtection="1">
      <alignment horizontal="right" shrinkToFit="1"/>
      <protection hidden="1"/>
    </xf>
    <xf numFmtId="177" fontId="7" fillId="12" borderId="16" xfId="0" applyNumberFormat="1" applyFont="1" applyFill="1" applyBorder="1" applyAlignment="1" applyProtection="1">
      <alignment horizontal="right" shrinkToFit="1"/>
      <protection hidden="1"/>
    </xf>
    <xf numFmtId="177" fontId="7" fillId="12" borderId="12" xfId="0" applyNumberFormat="1" applyFont="1" applyFill="1" applyBorder="1" applyAlignment="1" applyProtection="1">
      <alignment horizontal="right" shrinkToFit="1"/>
      <protection hidden="1"/>
    </xf>
    <xf numFmtId="177" fontId="11" fillId="12" borderId="9" xfId="0" applyNumberFormat="1" applyFont="1" applyFill="1" applyBorder="1" applyAlignment="1" applyProtection="1">
      <alignment horizontal="right" shrinkToFit="1"/>
      <protection hidden="1"/>
    </xf>
    <xf numFmtId="177" fontId="7" fillId="12" borderId="18" xfId="0" applyNumberFormat="1" applyFont="1" applyFill="1" applyBorder="1" applyAlignment="1" applyProtection="1">
      <alignment horizontal="right" shrinkToFit="1"/>
      <protection hidden="1"/>
    </xf>
    <xf numFmtId="177" fontId="7" fillId="13" borderId="6" xfId="0" applyNumberFormat="1" applyFont="1" applyFill="1" applyBorder="1" applyAlignment="1" applyProtection="1">
      <alignment horizontal="right" shrinkToFit="1"/>
      <protection locked="0"/>
    </xf>
    <xf numFmtId="177" fontId="7" fillId="13" borderId="15" xfId="0" applyNumberFormat="1" applyFont="1" applyFill="1" applyBorder="1" applyAlignment="1" applyProtection="1">
      <alignment horizontal="right" shrinkToFit="1"/>
      <protection locked="0"/>
    </xf>
    <xf numFmtId="177" fontId="7" fillId="13" borderId="12" xfId="0" applyNumberFormat="1" applyFont="1" applyFill="1" applyBorder="1" applyAlignment="1" applyProtection="1">
      <alignment horizontal="right" shrinkToFit="1"/>
      <protection locked="0"/>
    </xf>
    <xf numFmtId="177" fontId="7" fillId="13" borderId="9" xfId="0" applyNumberFormat="1" applyFont="1" applyFill="1" applyBorder="1" applyAlignment="1" applyProtection="1">
      <alignment horizontal="right" shrinkToFit="1"/>
      <protection locked="0"/>
    </xf>
    <xf numFmtId="177" fontId="11" fillId="13" borderId="23" xfId="0" applyNumberFormat="1" applyFont="1" applyFill="1" applyBorder="1" applyAlignment="1" applyProtection="1">
      <alignment horizontal="center" shrinkToFit="1"/>
      <protection locked="0"/>
    </xf>
    <xf numFmtId="177" fontId="7" fillId="13" borderId="18" xfId="0" applyNumberFormat="1" applyFont="1" applyFill="1" applyBorder="1" applyAlignment="1" applyProtection="1">
      <alignment horizontal="right" shrinkToFit="1"/>
      <protection locked="0"/>
    </xf>
    <xf numFmtId="177" fontId="7" fillId="13" borderId="16" xfId="0" applyNumberFormat="1" applyFont="1" applyFill="1" applyBorder="1" applyAlignment="1" applyProtection="1">
      <alignment horizontal="right" shrinkToFit="1"/>
      <protection locked="0"/>
    </xf>
    <xf numFmtId="177" fontId="11" fillId="13" borderId="24" xfId="0" applyNumberFormat="1" applyFont="1" applyFill="1" applyBorder="1" applyAlignment="1" applyProtection="1">
      <alignment horizontal="center" shrinkToFit="1"/>
      <protection locked="0"/>
    </xf>
    <xf numFmtId="177" fontId="7" fillId="12" borderId="29" xfId="0" applyNumberFormat="1" applyFont="1" applyFill="1" applyBorder="1" applyAlignment="1" applyProtection="1">
      <alignment horizontal="right" shrinkToFit="1"/>
      <protection hidden="1"/>
    </xf>
    <xf numFmtId="177" fontId="7" fillId="12" borderId="28" xfId="0" applyNumberFormat="1" applyFont="1" applyFill="1" applyBorder="1" applyAlignment="1" applyProtection="1">
      <alignment horizontal="right" shrinkToFit="1"/>
      <protection hidden="1"/>
    </xf>
    <xf numFmtId="177" fontId="7" fillId="12" borderId="11" xfId="0" applyNumberFormat="1" applyFont="1" applyFill="1" applyBorder="1" applyAlignment="1" applyProtection="1">
      <alignment horizontal="right" shrinkToFit="1"/>
      <protection hidden="1"/>
    </xf>
    <xf numFmtId="177" fontId="7" fillId="12" borderId="33" xfId="0" applyNumberFormat="1" applyFont="1" applyFill="1" applyBorder="1" applyAlignment="1" applyProtection="1">
      <alignment horizontal="right" shrinkToFit="1"/>
      <protection hidden="1"/>
    </xf>
    <xf numFmtId="177" fontId="11" fillId="12" borderId="16" xfId="0" applyNumberFormat="1" applyFont="1" applyFill="1" applyBorder="1" applyAlignment="1" applyProtection="1">
      <alignment horizontal="right" shrinkToFit="1"/>
      <protection hidden="1"/>
    </xf>
    <xf numFmtId="177" fontId="11" fillId="12" borderId="11" xfId="0" applyNumberFormat="1" applyFont="1" applyFill="1" applyBorder="1" applyAlignment="1" applyProtection="1">
      <alignment horizontal="right" shrinkToFit="1"/>
      <protection hidden="1"/>
    </xf>
    <xf numFmtId="177" fontId="7" fillId="12" borderId="35" xfId="0" applyNumberFormat="1" applyFont="1" applyFill="1" applyBorder="1" applyAlignment="1" applyProtection="1">
      <alignment horizontal="right" shrinkToFit="1"/>
      <protection hidden="1"/>
    </xf>
    <xf numFmtId="177" fontId="7" fillId="12" borderId="34" xfId="0" applyNumberFormat="1" applyFont="1" applyFill="1" applyBorder="1" applyAlignment="1" applyProtection="1">
      <alignment horizontal="right" shrinkToFit="1"/>
      <protection hidden="1"/>
    </xf>
    <xf numFmtId="177" fontId="11" fillId="12" borderId="33" xfId="0" applyNumberFormat="1" applyFont="1" applyFill="1" applyBorder="1" applyAlignment="1" applyProtection="1">
      <alignment horizontal="right" shrinkToFit="1"/>
      <protection hidden="1"/>
    </xf>
    <xf numFmtId="177" fontId="7" fillId="13" borderId="28" xfId="0" applyNumberFormat="1" applyFont="1" applyFill="1" applyBorder="1" applyAlignment="1" applyProtection="1">
      <alignment horizontal="right" shrinkToFit="1"/>
      <protection locked="0"/>
    </xf>
    <xf numFmtId="177" fontId="7" fillId="13" borderId="34" xfId="0" applyNumberFormat="1" applyFont="1" applyFill="1" applyBorder="1" applyAlignment="1" applyProtection="1">
      <alignment horizontal="right" shrinkToFit="1"/>
      <protection locked="0"/>
    </xf>
    <xf numFmtId="177" fontId="7" fillId="13" borderId="29" xfId="0" applyNumberFormat="1" applyFont="1" applyFill="1" applyBorder="1" applyAlignment="1" applyProtection="1">
      <alignment horizontal="right" shrinkToFit="1"/>
      <protection locked="0"/>
    </xf>
    <xf numFmtId="177" fontId="7" fillId="13" borderId="11" xfId="0" applyNumberFormat="1" applyFont="1" applyFill="1" applyBorder="1" applyAlignment="1" applyProtection="1">
      <alignment horizontal="right" shrinkToFit="1"/>
      <protection locked="0"/>
    </xf>
    <xf numFmtId="177" fontId="11" fillId="13" borderId="30" xfId="0" applyNumberFormat="1" applyFont="1" applyFill="1" applyBorder="1" applyAlignment="1" applyProtection="1">
      <alignment horizontal="center" shrinkToFit="1"/>
      <protection locked="0"/>
    </xf>
    <xf numFmtId="177" fontId="7" fillId="13" borderId="35" xfId="0" applyNumberFormat="1" applyFont="1" applyFill="1" applyBorder="1" applyAlignment="1" applyProtection="1">
      <alignment horizontal="right" shrinkToFit="1"/>
      <protection locked="0"/>
    </xf>
    <xf numFmtId="177" fontId="7" fillId="13" borderId="33" xfId="0" applyNumberFormat="1" applyFont="1" applyFill="1" applyBorder="1" applyAlignment="1" applyProtection="1">
      <alignment horizontal="right" shrinkToFit="1"/>
      <protection locked="0"/>
    </xf>
    <xf numFmtId="177" fontId="11" fillId="13" borderId="36" xfId="0" applyNumberFormat="1" applyFont="1" applyFill="1" applyBorder="1" applyAlignment="1" applyProtection="1">
      <alignment horizontal="center" shrinkToFit="1"/>
      <protection locked="0"/>
    </xf>
    <xf numFmtId="177" fontId="7" fillId="12" borderId="27" xfId="0" applyNumberFormat="1" applyFont="1" applyFill="1" applyBorder="1" applyAlignment="1" applyProtection="1">
      <alignment horizontal="right" shrinkToFit="1"/>
      <protection hidden="1"/>
    </xf>
    <xf numFmtId="0" fontId="11" fillId="13" borderId="25" xfId="0" applyFont="1" applyFill="1" applyBorder="1" applyAlignment="1" applyProtection="1">
      <alignment horizontal="right" vertical="center" shrinkToFit="1"/>
      <protection locked="0"/>
    </xf>
    <xf numFmtId="178" fontId="4" fillId="13" borderId="7" xfId="0" applyNumberFormat="1" applyFont="1" applyFill="1" applyBorder="1" applyProtection="1">
      <protection hidden="1"/>
    </xf>
    <xf numFmtId="0" fontId="5" fillId="13" borderId="0" xfId="0" applyNumberFormat="1" applyFont="1" applyFill="1" applyBorder="1" applyAlignment="1" applyProtection="1">
      <alignment horizontal="left" shrinkToFit="1"/>
      <protection hidden="1"/>
    </xf>
    <xf numFmtId="178" fontId="4" fillId="13" borderId="0" xfId="0" applyNumberFormat="1" applyFont="1" applyFill="1" applyBorder="1" applyProtection="1">
      <protection hidden="1"/>
    </xf>
    <xf numFmtId="182" fontId="25" fillId="12" borderId="11" xfId="0" applyNumberFormat="1" applyFont="1" applyFill="1" applyBorder="1" applyAlignment="1" applyProtection="1">
      <alignment horizontal="right" shrinkToFit="1"/>
      <protection hidden="1"/>
    </xf>
    <xf numFmtId="182" fontId="25" fillId="12" borderId="9" xfId="0" applyNumberFormat="1" applyFont="1" applyFill="1" applyBorder="1" applyAlignment="1" applyProtection="1">
      <alignment horizontal="right" shrinkToFit="1"/>
      <protection hidden="1"/>
    </xf>
    <xf numFmtId="182" fontId="25" fillId="12" borderId="10" xfId="0" applyNumberFormat="1" applyFont="1" applyFill="1" applyBorder="1" applyAlignment="1" applyProtection="1">
      <alignment horizontal="right" shrinkToFit="1"/>
      <protection hidden="1"/>
    </xf>
    <xf numFmtId="49" fontId="5" fillId="13" borderId="9" xfId="0" applyNumberFormat="1" applyFont="1" applyFill="1" applyBorder="1" applyAlignment="1" applyProtection="1">
      <alignment horizontal="center" shrinkToFit="1"/>
      <protection locked="0"/>
    </xf>
    <xf numFmtId="177" fontId="25" fillId="12" borderId="8" xfId="0" applyNumberFormat="1" applyFont="1" applyFill="1" applyBorder="1" applyAlignment="1" applyProtection="1">
      <alignment horizontal="right" shrinkToFit="1"/>
      <protection hidden="1"/>
    </xf>
    <xf numFmtId="181" fontId="25" fillId="12" borderId="10" xfId="0" applyNumberFormat="1" applyFont="1" applyFill="1" applyBorder="1" applyAlignment="1" applyProtection="1">
      <alignment horizontal="right" vertical="center" shrinkToFit="1"/>
      <protection hidden="1"/>
    </xf>
    <xf numFmtId="183" fontId="11" fillId="11" borderId="26" xfId="0" applyNumberFormat="1" applyFont="1" applyFill="1" applyBorder="1" applyAlignment="1" applyProtection="1">
      <alignment horizontal="center" vertical="center" shrinkToFit="1"/>
      <protection locked="0"/>
    </xf>
    <xf numFmtId="177" fontId="12" fillId="3" borderId="1" xfId="0" applyNumberFormat="1" applyFont="1" applyFill="1" applyBorder="1" applyAlignment="1" applyProtection="1">
      <alignment horizontal="right" shrinkToFit="1"/>
      <protection locked="0"/>
    </xf>
    <xf numFmtId="49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49" fontId="4" fillId="5" borderId="2" xfId="0" applyNumberFormat="1" applyFont="1" applyFill="1" applyBorder="1" applyAlignment="1" applyProtection="1">
      <alignment horizontal="center" shrinkToFit="1"/>
      <protection hidden="1"/>
    </xf>
    <xf numFmtId="49" fontId="4" fillId="5" borderId="3" xfId="0" applyNumberFormat="1" applyFont="1" applyFill="1" applyBorder="1" applyAlignment="1" applyProtection="1">
      <alignment horizontal="center" vertical="top" shrinkToFit="1"/>
      <protection hidden="1"/>
    </xf>
    <xf numFmtId="49" fontId="21" fillId="3" borderId="40" xfId="2" applyNumberFormat="1" applyFont="1" applyFill="1" applyBorder="1" applyAlignment="1" applyProtection="1">
      <alignment horizontal="center" vertical="center" shrinkToFit="1"/>
      <protection hidden="1"/>
    </xf>
    <xf numFmtId="49" fontId="32" fillId="3" borderId="41" xfId="2" applyNumberFormat="1" applyFont="1" applyFill="1" applyBorder="1" applyAlignment="1" applyProtection="1">
      <alignment horizontal="center" vertical="center" shrinkToFit="1"/>
      <protection hidden="1"/>
    </xf>
    <xf numFmtId="49" fontId="32" fillId="3" borderId="42" xfId="2" applyNumberFormat="1" applyFont="1" applyFill="1" applyBorder="1" applyAlignment="1" applyProtection="1">
      <alignment horizontal="center" vertical="center" shrinkToFit="1"/>
      <protection hidden="1"/>
    </xf>
    <xf numFmtId="49" fontId="4" fillId="3" borderId="51" xfId="0" applyNumberFormat="1" applyFont="1" applyFill="1" applyBorder="1" applyAlignment="1" applyProtection="1">
      <alignment horizontal="center" vertical="center" shrinkToFit="1"/>
      <protection hidden="1"/>
    </xf>
    <xf numFmtId="49" fontId="36" fillId="3" borderId="79" xfId="0" applyNumberFormat="1" applyFont="1" applyFill="1" applyBorder="1" applyAlignment="1" applyProtection="1">
      <alignment horizontal="center" vertical="center" shrinkToFit="1"/>
      <protection hidden="1"/>
    </xf>
    <xf numFmtId="49" fontId="36" fillId="3" borderId="80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47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42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66" xfId="0" applyNumberFormat="1" applyFont="1" applyFill="1" applyBorder="1" applyAlignment="1" applyProtection="1">
      <alignment horizontal="center" vertical="center" shrinkToFit="1"/>
      <protection hidden="1"/>
    </xf>
    <xf numFmtId="49" fontId="32" fillId="3" borderId="67" xfId="0" applyNumberFormat="1" applyFont="1" applyFill="1" applyBorder="1" applyAlignment="1" applyProtection="1">
      <alignment horizontal="center" vertical="center" shrinkToFit="1"/>
      <protection hidden="1"/>
    </xf>
    <xf numFmtId="49" fontId="32" fillId="3" borderId="81" xfId="0" applyNumberFormat="1" applyFont="1" applyFill="1" applyBorder="1" applyAlignment="1" applyProtection="1">
      <alignment horizontal="center" vertical="center" shrinkToFit="1"/>
      <protection hidden="1"/>
    </xf>
    <xf numFmtId="49" fontId="32" fillId="3" borderId="32" xfId="0" applyNumberFormat="1" applyFont="1" applyFill="1" applyBorder="1" applyAlignment="1" applyProtection="1">
      <alignment horizontal="center" vertical="center" shrinkToFit="1"/>
      <protection hidden="1"/>
    </xf>
    <xf numFmtId="49" fontId="32" fillId="3" borderId="76" xfId="0" applyNumberFormat="1" applyFont="1" applyFill="1" applyBorder="1" applyAlignment="1" applyProtection="1">
      <alignment horizontal="center" vertical="center" shrinkToFit="1"/>
      <protection hidden="1"/>
    </xf>
    <xf numFmtId="49" fontId="32" fillId="3" borderId="82" xfId="0" applyNumberFormat="1" applyFont="1" applyFill="1" applyBorder="1" applyAlignment="1" applyProtection="1">
      <alignment horizontal="center" vertical="center" shrinkToFit="1"/>
      <protection hidden="1"/>
    </xf>
    <xf numFmtId="49" fontId="31" fillId="3" borderId="66" xfId="0" applyNumberFormat="1" applyFont="1" applyFill="1" applyBorder="1" applyAlignment="1" applyProtection="1">
      <alignment horizontal="center" vertical="center" shrinkToFit="1"/>
      <protection hidden="1"/>
    </xf>
    <xf numFmtId="49" fontId="42" fillId="3" borderId="67" xfId="0" applyNumberFormat="1" applyFont="1" applyFill="1" applyBorder="1" applyAlignment="1" applyProtection="1">
      <alignment horizontal="center" vertical="center" shrinkToFit="1"/>
      <protection hidden="1"/>
    </xf>
    <xf numFmtId="49" fontId="42" fillId="3" borderId="83" xfId="0" applyNumberFormat="1" applyFont="1" applyFill="1" applyBorder="1" applyAlignment="1" applyProtection="1">
      <alignment horizontal="center" vertical="center" shrinkToFit="1"/>
      <protection hidden="1"/>
    </xf>
    <xf numFmtId="49" fontId="42" fillId="3" borderId="39" xfId="0" applyNumberFormat="1" applyFont="1" applyFill="1" applyBorder="1" applyAlignment="1" applyProtection="1">
      <alignment horizontal="center" vertical="center" shrinkToFit="1"/>
      <protection hidden="1"/>
    </xf>
    <xf numFmtId="49" fontId="42" fillId="3" borderId="0" xfId="0" applyNumberFormat="1" applyFont="1" applyFill="1" applyBorder="1" applyAlignment="1" applyProtection="1">
      <alignment horizontal="center" vertical="center" shrinkToFit="1"/>
      <protection hidden="1"/>
    </xf>
    <xf numFmtId="49" fontId="42" fillId="3" borderId="84" xfId="0" applyNumberFormat="1" applyFont="1" applyFill="1" applyBorder="1" applyAlignment="1" applyProtection="1">
      <alignment horizontal="center" vertical="center" shrinkToFit="1"/>
      <protection hidden="1"/>
    </xf>
    <xf numFmtId="0" fontId="37" fillId="3" borderId="89" xfId="0" applyFont="1" applyFill="1" applyBorder="1" applyAlignment="1" applyProtection="1">
      <alignment horizontal="center" vertical="center" shrinkToFit="1"/>
      <protection hidden="1"/>
    </xf>
    <xf numFmtId="0" fontId="34" fillId="3" borderId="4" xfId="0" applyFont="1" applyFill="1" applyBorder="1" applyAlignment="1" applyProtection="1">
      <alignment horizontal="center" vertical="center" shrinkToFit="1"/>
      <protection hidden="1"/>
    </xf>
    <xf numFmtId="0" fontId="34" fillId="3" borderId="90" xfId="0" applyFont="1" applyFill="1" applyBorder="1" applyAlignment="1" applyProtection="1">
      <alignment horizontal="center" vertical="center" shrinkToFit="1"/>
      <protection hidden="1"/>
    </xf>
    <xf numFmtId="0" fontId="34" fillId="3" borderId="91" xfId="0" applyFont="1" applyFill="1" applyBorder="1" applyAlignment="1" applyProtection="1">
      <alignment horizontal="center" vertical="center" shrinkToFit="1"/>
      <protection hidden="1"/>
    </xf>
    <xf numFmtId="0" fontId="34" fillId="3" borderId="0" xfId="0" applyFont="1" applyFill="1" applyBorder="1" applyAlignment="1" applyProtection="1">
      <alignment horizontal="center" vertical="center" shrinkToFit="1"/>
      <protection hidden="1"/>
    </xf>
    <xf numFmtId="0" fontId="34" fillId="3" borderId="92" xfId="0" applyFont="1" applyFill="1" applyBorder="1" applyAlignment="1" applyProtection="1">
      <alignment horizontal="center" vertical="center" shrinkToFit="1"/>
      <protection hidden="1"/>
    </xf>
    <xf numFmtId="0" fontId="34" fillId="3" borderId="93" xfId="0" applyFont="1" applyFill="1" applyBorder="1" applyAlignment="1" applyProtection="1">
      <alignment horizontal="center" vertical="center" shrinkToFit="1"/>
      <protection hidden="1"/>
    </xf>
    <xf numFmtId="0" fontId="34" fillId="3" borderId="71" xfId="0" applyFont="1" applyFill="1" applyBorder="1" applyAlignment="1" applyProtection="1">
      <alignment horizontal="center" vertical="center" shrinkToFit="1"/>
      <protection hidden="1"/>
    </xf>
    <xf numFmtId="0" fontId="34" fillId="3" borderId="50" xfId="0" applyFont="1" applyFill="1" applyBorder="1" applyAlignment="1" applyProtection="1">
      <alignment horizontal="center" vertical="center" shrinkToFit="1"/>
      <protection hidden="1"/>
    </xf>
    <xf numFmtId="49" fontId="4" fillId="3" borderId="94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67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83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91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84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93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71" xfId="0" applyNumberFormat="1" applyFont="1" applyFill="1" applyBorder="1" applyAlignment="1" applyProtection="1">
      <alignment horizontal="center" vertical="center" wrapText="1"/>
      <protection hidden="1"/>
    </xf>
    <xf numFmtId="49" fontId="32" fillId="3" borderId="95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39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84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69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95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98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99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100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75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76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46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97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62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50" xfId="0" applyNumberFormat="1" applyFont="1" applyFill="1" applyBorder="1" applyAlignment="1" applyProtection="1">
      <alignment horizontal="center" vertical="center" shrinkToFit="1"/>
      <protection hidden="1"/>
    </xf>
    <xf numFmtId="49" fontId="7" fillId="3" borderId="66" xfId="0" applyNumberFormat="1" applyFont="1" applyFill="1" applyBorder="1" applyAlignment="1" applyProtection="1">
      <alignment horizontal="center" wrapText="1" shrinkToFit="1"/>
      <protection hidden="1"/>
    </xf>
    <xf numFmtId="49" fontId="7" fillId="3" borderId="83" xfId="0" applyNumberFormat="1" applyFont="1" applyFill="1" applyBorder="1" applyAlignment="1" applyProtection="1">
      <alignment horizontal="center" shrinkToFit="1"/>
      <protection hidden="1"/>
    </xf>
    <xf numFmtId="49" fontId="7" fillId="3" borderId="39" xfId="0" applyNumberFormat="1" applyFont="1" applyFill="1" applyBorder="1" applyAlignment="1" applyProtection="1">
      <alignment horizontal="center" shrinkToFit="1"/>
      <protection hidden="1"/>
    </xf>
    <xf numFmtId="49" fontId="7" fillId="3" borderId="84" xfId="0" applyNumberFormat="1" applyFont="1" applyFill="1" applyBorder="1" applyAlignment="1" applyProtection="1">
      <alignment horizontal="center" shrinkToFit="1"/>
      <protection hidden="1"/>
    </xf>
    <xf numFmtId="49" fontId="7" fillId="3" borderId="69" xfId="0" applyNumberFormat="1" applyFont="1" applyFill="1" applyBorder="1" applyAlignment="1" applyProtection="1">
      <alignment horizontal="center" shrinkToFit="1"/>
      <protection hidden="1"/>
    </xf>
    <xf numFmtId="49" fontId="7" fillId="3" borderId="95" xfId="0" applyNumberFormat="1" applyFont="1" applyFill="1" applyBorder="1" applyAlignment="1" applyProtection="1">
      <alignment horizontal="center" shrinkToFit="1"/>
      <protection hidden="1"/>
    </xf>
    <xf numFmtId="49" fontId="7" fillId="3" borderId="101" xfId="0" applyNumberFormat="1" applyFont="1" applyFill="1" applyBorder="1" applyAlignment="1" applyProtection="1">
      <alignment horizontal="center" vertical="center" shrinkToFit="1"/>
      <protection hidden="1"/>
    </xf>
    <xf numFmtId="49" fontId="36" fillId="3" borderId="67" xfId="0" applyNumberFormat="1" applyFont="1" applyFill="1" applyBorder="1" applyAlignment="1" applyProtection="1">
      <alignment horizontal="center" vertical="center" shrinkToFit="1"/>
      <protection hidden="1"/>
    </xf>
    <xf numFmtId="49" fontId="36" fillId="3" borderId="81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56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72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51" xfId="0" applyFont="1" applyFill="1" applyBorder="1" applyAlignment="1" applyProtection="1">
      <alignment horizontal="center" vertical="center" shrinkToFit="1"/>
      <protection hidden="1"/>
    </xf>
    <xf numFmtId="0" fontId="4" fillId="4" borderId="80" xfId="0" applyFont="1" applyFill="1" applyBorder="1" applyAlignment="1" applyProtection="1">
      <alignment horizontal="center" vertical="center" shrinkToFit="1"/>
      <protection hidden="1"/>
    </xf>
    <xf numFmtId="49" fontId="4" fillId="4" borderId="66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67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69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71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101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83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87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95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45" xfId="0" applyNumberFormat="1" applyFont="1" applyFill="1" applyBorder="1" applyAlignment="1" applyProtection="1">
      <alignment horizontal="center" vertical="center" shrinkToFit="1"/>
      <protection hidden="1"/>
    </xf>
    <xf numFmtId="49" fontId="7" fillId="4" borderId="70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2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3" xfId="0" applyNumberFormat="1" applyFont="1" applyFill="1" applyBorder="1" applyAlignment="1" applyProtection="1">
      <alignment horizontal="center" vertical="center" shrinkToFit="1"/>
      <protection hidden="1"/>
    </xf>
    <xf numFmtId="0" fontId="23" fillId="7" borderId="91" xfId="1" applyNumberFormat="1" applyFont="1" applyFill="1" applyBorder="1" applyAlignment="1" applyProtection="1">
      <alignment horizontal="right" vertical="center" shrinkToFit="1"/>
      <protection hidden="1"/>
    </xf>
    <xf numFmtId="0" fontId="23" fillId="7" borderId="0" xfId="1" applyNumberFormat="1" applyFont="1" applyFill="1" applyBorder="1" applyAlignment="1" applyProtection="1">
      <alignment horizontal="right" vertical="center" shrinkToFit="1"/>
      <protection hidden="1"/>
    </xf>
    <xf numFmtId="0" fontId="23" fillId="7" borderId="84" xfId="1" applyNumberFormat="1" applyFont="1" applyFill="1" applyBorder="1" applyAlignment="1" applyProtection="1">
      <alignment horizontal="right" vertical="center" shrinkToFit="1"/>
      <protection hidden="1"/>
    </xf>
    <xf numFmtId="49" fontId="9" fillId="4" borderId="105" xfId="0" applyNumberFormat="1" applyFont="1" applyFill="1" applyBorder="1" applyAlignment="1" applyProtection="1">
      <alignment horizontal="center" vertical="center" shrinkToFit="1"/>
      <protection hidden="1"/>
    </xf>
    <xf numFmtId="49" fontId="9" fillId="4" borderId="7" xfId="0" applyNumberFormat="1" applyFont="1" applyFill="1" applyBorder="1" applyAlignment="1" applyProtection="1">
      <alignment horizontal="center" vertical="center" shrinkToFit="1"/>
      <protection hidden="1"/>
    </xf>
    <xf numFmtId="49" fontId="9" fillId="4" borderId="106" xfId="0" applyNumberFormat="1" applyFont="1" applyFill="1" applyBorder="1" applyAlignment="1" applyProtection="1">
      <alignment horizontal="center" vertical="center" shrinkToFit="1"/>
      <protection hidden="1"/>
    </xf>
    <xf numFmtId="177" fontId="25" fillId="13" borderId="105" xfId="0" applyNumberFormat="1" applyFont="1" applyFill="1" applyBorder="1" applyAlignment="1" applyProtection="1">
      <alignment horizontal="center" vertical="center"/>
      <protection locked="0"/>
    </xf>
    <xf numFmtId="177" fontId="25" fillId="13" borderId="7" xfId="0" applyNumberFormat="1" applyFont="1" applyFill="1" applyBorder="1" applyAlignment="1" applyProtection="1">
      <alignment horizontal="center" vertical="center"/>
      <protection locked="0"/>
    </xf>
    <xf numFmtId="0" fontId="20" fillId="7" borderId="91" xfId="0" applyFont="1" applyFill="1" applyBorder="1" applyAlignment="1" applyProtection="1">
      <alignment horizontal="center" shrinkToFit="1"/>
      <protection hidden="1"/>
    </xf>
    <xf numFmtId="0" fontId="20" fillId="7" borderId="0" xfId="0" applyFont="1" applyFill="1" applyBorder="1" applyAlignment="1" applyProtection="1">
      <alignment horizontal="center" shrinkToFit="1"/>
      <protection hidden="1"/>
    </xf>
    <xf numFmtId="49" fontId="20" fillId="4" borderId="97" xfId="0" applyNumberFormat="1" applyFont="1" applyFill="1" applyBorder="1" applyAlignment="1" applyProtection="1">
      <alignment horizontal="left" shrinkToFit="1"/>
      <protection hidden="1"/>
    </xf>
    <xf numFmtId="49" fontId="20" fillId="4" borderId="7" xfId="0" applyNumberFormat="1" applyFont="1" applyFill="1" applyBorder="1" applyAlignment="1" applyProtection="1">
      <alignment horizontal="left" shrinkToFit="1"/>
      <protection hidden="1"/>
    </xf>
    <xf numFmtId="49" fontId="20" fillId="4" borderId="62" xfId="0" applyNumberFormat="1" applyFont="1" applyFill="1" applyBorder="1" applyAlignment="1" applyProtection="1">
      <alignment horizontal="left" shrinkToFit="1"/>
      <protection hidden="1"/>
    </xf>
    <xf numFmtId="49" fontId="48" fillId="3" borderId="56" xfId="0" applyNumberFormat="1" applyFont="1" applyFill="1" applyBorder="1" applyAlignment="1" applyProtection="1">
      <alignment horizontal="left" vertical="center" shrinkToFit="1"/>
      <protection hidden="1"/>
    </xf>
    <xf numFmtId="49" fontId="48" fillId="3" borderId="72" xfId="0" applyNumberFormat="1" applyFont="1" applyFill="1" applyBorder="1" applyAlignment="1" applyProtection="1">
      <alignment horizontal="left" vertical="center" shrinkToFit="1"/>
      <protection hidden="1"/>
    </xf>
    <xf numFmtId="49" fontId="4" fillId="4" borderId="78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104" xfId="0" applyNumberFormat="1" applyFont="1" applyFill="1" applyBorder="1" applyAlignment="1" applyProtection="1">
      <alignment horizontal="center" vertical="center" shrinkToFit="1"/>
      <protection hidden="1"/>
    </xf>
    <xf numFmtId="178" fontId="8" fillId="13" borderId="97" xfId="0" applyNumberFormat="1" applyFont="1" applyFill="1" applyBorder="1" applyAlignment="1" applyProtection="1">
      <alignment horizontal="right" vertical="center" shrinkToFit="1"/>
      <protection locked="0"/>
    </xf>
    <xf numFmtId="178" fontId="8" fillId="13" borderId="39" xfId="0" applyNumberFormat="1" applyFont="1" applyFill="1" applyBorder="1" applyAlignment="1" applyProtection="1">
      <alignment horizontal="right" vertical="center" shrinkToFit="1"/>
      <protection locked="0"/>
    </xf>
    <xf numFmtId="178" fontId="8" fillId="13" borderId="69" xfId="0" applyNumberFormat="1" applyFont="1" applyFill="1" applyBorder="1" applyAlignment="1" applyProtection="1">
      <alignment horizontal="right" vertical="center" shrinkToFit="1"/>
      <protection locked="0"/>
    </xf>
    <xf numFmtId="49" fontId="20" fillId="4" borderId="21" xfId="0" applyNumberFormat="1" applyFont="1" applyFill="1" applyBorder="1" applyAlignment="1" applyProtection="1">
      <alignment horizontal="right" shrinkToFit="1"/>
      <protection hidden="1"/>
    </xf>
    <xf numFmtId="49" fontId="20" fillId="4" borderId="19" xfId="0" applyNumberFormat="1" applyFont="1" applyFill="1" applyBorder="1" applyAlignment="1" applyProtection="1">
      <alignment horizontal="right" shrinkToFit="1"/>
      <protection hidden="1"/>
    </xf>
    <xf numFmtId="49" fontId="9" fillId="4" borderId="56" xfId="0" applyNumberFormat="1" applyFont="1" applyFill="1" applyBorder="1" applyAlignment="1" applyProtection="1">
      <alignment horizontal="center" shrinkToFit="1"/>
      <protection hidden="1"/>
    </xf>
    <xf numFmtId="49" fontId="9" fillId="4" borderId="72" xfId="0" applyNumberFormat="1" applyFont="1" applyFill="1" applyBorder="1" applyAlignment="1" applyProtection="1">
      <alignment horizontal="center" shrinkToFit="1"/>
      <protection hidden="1"/>
    </xf>
    <xf numFmtId="49" fontId="9" fillId="4" borderId="19" xfId="0" applyNumberFormat="1" applyFont="1" applyFill="1" applyBorder="1" applyAlignment="1" applyProtection="1">
      <alignment horizontal="center" shrinkToFit="1"/>
      <protection hidden="1"/>
    </xf>
    <xf numFmtId="177" fontId="25" fillId="13" borderId="56" xfId="0" applyNumberFormat="1" applyFont="1" applyFill="1" applyBorder="1" applyAlignment="1" applyProtection="1">
      <alignment horizontal="center" shrinkToFit="1"/>
      <protection locked="0"/>
    </xf>
    <xf numFmtId="177" fontId="25" fillId="13" borderId="72" xfId="0" applyNumberFormat="1" applyFont="1" applyFill="1" applyBorder="1" applyAlignment="1" applyProtection="1">
      <alignment horizontal="center" shrinkToFit="1"/>
      <protection locked="0"/>
    </xf>
    <xf numFmtId="49" fontId="20" fillId="4" borderId="56" xfId="0" applyNumberFormat="1" applyFont="1" applyFill="1" applyBorder="1" applyAlignment="1" applyProtection="1">
      <alignment horizontal="left" vertical="center" shrinkToFit="1"/>
      <protection hidden="1"/>
    </xf>
    <xf numFmtId="49" fontId="20" fillId="4" borderId="72" xfId="0" applyNumberFormat="1" applyFont="1" applyFill="1" applyBorder="1" applyAlignment="1" applyProtection="1">
      <alignment horizontal="left" vertical="center" shrinkToFit="1"/>
      <protection hidden="1"/>
    </xf>
    <xf numFmtId="49" fontId="20" fillId="4" borderId="61" xfId="0" applyNumberFormat="1" applyFont="1" applyFill="1" applyBorder="1" applyAlignment="1" applyProtection="1">
      <alignment horizontal="left" vertical="center" shrinkToFit="1"/>
      <protection hidden="1"/>
    </xf>
    <xf numFmtId="0" fontId="10" fillId="7" borderId="107" xfId="0" applyFont="1" applyFill="1" applyBorder="1" applyAlignment="1" applyProtection="1">
      <alignment horizontal="right" shrinkToFit="1"/>
      <protection hidden="1"/>
    </xf>
    <xf numFmtId="0" fontId="10" fillId="7" borderId="106" xfId="0" applyFont="1" applyFill="1" applyBorder="1" applyAlignment="1" applyProtection="1">
      <alignment horizontal="right" shrinkToFit="1"/>
      <protection hidden="1"/>
    </xf>
    <xf numFmtId="0" fontId="10" fillId="7" borderId="63" xfId="0" applyFont="1" applyFill="1" applyBorder="1" applyAlignment="1" applyProtection="1">
      <alignment horizontal="right" shrinkToFit="1"/>
      <protection hidden="1"/>
    </xf>
    <xf numFmtId="49" fontId="20" fillId="4" borderId="97" xfId="0" applyNumberFormat="1" applyFont="1" applyFill="1" applyBorder="1" applyAlignment="1" applyProtection="1">
      <alignment horizontal="right" shrinkToFit="1"/>
      <protection hidden="1"/>
    </xf>
    <xf numFmtId="49" fontId="20" fillId="4" borderId="106" xfId="0" applyNumberFormat="1" applyFont="1" applyFill="1" applyBorder="1" applyAlignment="1" applyProtection="1">
      <alignment horizontal="right" shrinkToFit="1"/>
      <protection hidden="1"/>
    </xf>
    <xf numFmtId="49" fontId="20" fillId="4" borderId="103" xfId="0" applyNumberFormat="1" applyFont="1" applyFill="1" applyBorder="1" applyAlignment="1" applyProtection="1">
      <alignment horizontal="center" shrinkToFit="1"/>
      <protection hidden="1"/>
    </xf>
    <xf numFmtId="49" fontId="20" fillId="4" borderId="26" xfId="0" applyNumberFormat="1" applyFont="1" applyFill="1" applyBorder="1" applyAlignment="1" applyProtection="1">
      <alignment horizontal="center" shrinkToFit="1"/>
      <protection hidden="1"/>
    </xf>
    <xf numFmtId="49" fontId="20" fillId="4" borderId="108" xfId="0" applyNumberFormat="1" applyFont="1" applyFill="1" applyBorder="1" applyAlignment="1" applyProtection="1">
      <alignment horizontal="center" shrinkToFit="1"/>
      <protection hidden="1"/>
    </xf>
    <xf numFmtId="49" fontId="9" fillId="4" borderId="109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4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90" xfId="0" applyNumberFormat="1" applyFont="1" applyFill="1" applyBorder="1" applyAlignment="1" applyProtection="1">
      <alignment horizontal="left" vertical="center" shrinkToFit="1"/>
      <protection hidden="1"/>
    </xf>
    <xf numFmtId="0" fontId="10" fillId="7" borderId="55" xfId="0" applyFont="1" applyFill="1" applyBorder="1" applyAlignment="1" applyProtection="1">
      <alignment horizontal="right" shrinkToFit="1"/>
      <protection hidden="1"/>
    </xf>
    <xf numFmtId="0" fontId="10" fillId="7" borderId="19" xfId="0" applyFont="1" applyFill="1" applyBorder="1" applyAlignment="1" applyProtection="1">
      <alignment horizontal="right" shrinkToFit="1"/>
      <protection hidden="1"/>
    </xf>
    <xf numFmtId="0" fontId="10" fillId="7" borderId="6" xfId="0" applyFont="1" applyFill="1" applyBorder="1" applyAlignment="1" applyProtection="1">
      <alignment horizontal="right" shrinkToFit="1"/>
      <protection hidden="1"/>
    </xf>
    <xf numFmtId="49" fontId="9" fillId="4" borderId="85" xfId="0" applyNumberFormat="1" applyFont="1" applyFill="1" applyBorder="1" applyAlignment="1" applyProtection="1">
      <alignment horizontal="center"/>
      <protection hidden="1"/>
    </xf>
    <xf numFmtId="49" fontId="9" fillId="4" borderId="0" xfId="0" applyNumberFormat="1" applyFont="1" applyFill="1" applyBorder="1" applyAlignment="1" applyProtection="1">
      <alignment horizontal="center"/>
      <protection hidden="1"/>
    </xf>
    <xf numFmtId="49" fontId="9" fillId="4" borderId="84" xfId="0" applyNumberFormat="1" applyFont="1" applyFill="1" applyBorder="1" applyAlignment="1" applyProtection="1">
      <alignment horizontal="center"/>
      <protection hidden="1"/>
    </xf>
    <xf numFmtId="49" fontId="9" fillId="4" borderId="75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76" xfId="0" applyNumberFormat="1" applyFont="1" applyFill="1" applyBorder="1" applyAlignment="1" applyProtection="1">
      <alignment horizontal="left" vertical="center" shrinkToFit="1"/>
      <protection hidden="1"/>
    </xf>
    <xf numFmtId="49" fontId="9" fillId="4" borderId="82" xfId="0" applyNumberFormat="1" applyFont="1" applyFill="1" applyBorder="1" applyAlignment="1" applyProtection="1">
      <alignment horizontal="left" vertical="center" shrinkToFit="1"/>
      <protection hidden="1"/>
    </xf>
    <xf numFmtId="0" fontId="10" fillId="7" borderId="59" xfId="0" applyFont="1" applyFill="1" applyBorder="1" applyAlignment="1" applyProtection="1">
      <alignment horizontal="right" shrinkToFit="1"/>
      <protection hidden="1"/>
    </xf>
    <xf numFmtId="0" fontId="10" fillId="7" borderId="27" xfId="0" applyFont="1" applyFill="1" applyBorder="1" applyAlignment="1" applyProtection="1">
      <alignment horizontal="right" shrinkToFit="1"/>
      <protection hidden="1"/>
    </xf>
    <xf numFmtId="0" fontId="10" fillId="7" borderId="28" xfId="0" applyFont="1" applyFill="1" applyBorder="1" applyAlignment="1" applyProtection="1">
      <alignment horizontal="right" shrinkToFit="1"/>
      <protection hidden="1"/>
    </xf>
    <xf numFmtId="49" fontId="20" fillId="4" borderId="25" xfId="0" applyNumberFormat="1" applyFont="1" applyFill="1" applyBorder="1" applyAlignment="1" applyProtection="1">
      <alignment horizontal="right" shrinkToFit="1"/>
      <protection hidden="1"/>
    </xf>
    <xf numFmtId="49" fontId="20" fillId="4" borderId="27" xfId="0" applyNumberFormat="1" applyFont="1" applyFill="1" applyBorder="1" applyAlignment="1" applyProtection="1">
      <alignment horizontal="right" shrinkToFit="1"/>
      <protection hidden="1"/>
    </xf>
    <xf numFmtId="177" fontId="25" fillId="12" borderId="105" xfId="0" applyNumberFormat="1" applyFont="1" applyFill="1" applyBorder="1" applyAlignment="1" applyProtection="1">
      <alignment horizontal="center" vertical="center"/>
      <protection locked="0"/>
    </xf>
    <xf numFmtId="177" fontId="25" fillId="12" borderId="7" xfId="0" applyNumberFormat="1" applyFont="1" applyFill="1" applyBorder="1" applyAlignment="1" applyProtection="1">
      <alignment horizontal="center" vertical="center"/>
      <protection locked="0"/>
    </xf>
    <xf numFmtId="49" fontId="50" fillId="3" borderId="21" xfId="1" applyNumberFormat="1" applyFont="1" applyFill="1" applyBorder="1" applyAlignment="1" applyProtection="1">
      <alignment horizontal="left" vertical="center" shrinkToFit="1"/>
      <protection locked="0"/>
    </xf>
    <xf numFmtId="49" fontId="50" fillId="3" borderId="53" xfId="1" applyNumberFormat="1" applyFont="1" applyFill="1" applyBorder="1" applyAlignment="1" applyProtection="1">
      <alignment horizontal="left" vertical="center" shrinkToFit="1"/>
      <protection locked="0"/>
    </xf>
    <xf numFmtId="177" fontId="25" fillId="12" borderId="56" xfId="0" applyNumberFormat="1" applyFont="1" applyFill="1" applyBorder="1" applyAlignment="1" applyProtection="1">
      <alignment horizontal="center" shrinkToFit="1"/>
      <protection locked="0"/>
    </xf>
    <xf numFmtId="177" fontId="25" fillId="12" borderId="72" xfId="0" applyNumberFormat="1" applyFont="1" applyFill="1" applyBorder="1" applyAlignment="1" applyProtection="1">
      <alignment horizontal="center" shrinkToFit="1"/>
      <protection locked="0"/>
    </xf>
    <xf numFmtId="49" fontId="53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54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5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5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51" fillId="3" borderId="105" xfId="1" applyNumberFormat="1" applyFont="1" applyFill="1" applyBorder="1" applyAlignment="1" applyProtection="1">
      <alignment horizontal="center" vertical="center" shrinkToFit="1"/>
      <protection locked="0"/>
    </xf>
    <xf numFmtId="0" fontId="52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52" fillId="3" borderId="113" xfId="1" applyNumberFormat="1" applyFont="1" applyFill="1" applyBorder="1" applyAlignment="1" applyProtection="1">
      <alignment horizontal="center" vertical="center" shrinkToFit="1"/>
      <protection locked="0"/>
    </xf>
    <xf numFmtId="0" fontId="52" fillId="3" borderId="87" xfId="1" applyNumberFormat="1" applyFont="1" applyFill="1" applyBorder="1" applyAlignment="1" applyProtection="1">
      <alignment horizontal="center" vertical="center" shrinkToFit="1"/>
      <protection locked="0"/>
    </xf>
    <xf numFmtId="0" fontId="52" fillId="3" borderId="71" xfId="1" applyNumberFormat="1" applyFont="1" applyFill="1" applyBorder="1" applyAlignment="1" applyProtection="1">
      <alignment horizontal="center" vertical="center" shrinkToFit="1"/>
      <protection locked="0"/>
    </xf>
    <xf numFmtId="0" fontId="52" fillId="3" borderId="88" xfId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shrinkToFit="1"/>
      <protection hidden="1"/>
    </xf>
    <xf numFmtId="49" fontId="4" fillId="3" borderId="3" xfId="0" applyNumberFormat="1" applyFont="1" applyFill="1" applyBorder="1" applyAlignment="1" applyProtection="1">
      <alignment horizontal="center" vertical="center" shrinkToFit="1"/>
      <protection hidden="1"/>
    </xf>
    <xf numFmtId="0" fontId="10" fillId="10" borderId="0" xfId="0" applyFont="1" applyFill="1" applyAlignment="1" applyProtection="1">
      <alignment horizontal="center" vertical="center" shrinkToFit="1"/>
      <protection hidden="1"/>
    </xf>
    <xf numFmtId="49" fontId="10" fillId="10" borderId="2" xfId="0" applyNumberFormat="1" applyFont="1" applyFill="1" applyBorder="1" applyAlignment="1" applyProtection="1">
      <alignment horizontal="center" vertical="center" shrinkToFit="1"/>
      <protection hidden="1"/>
    </xf>
    <xf numFmtId="49" fontId="10" fillId="10" borderId="3" xfId="0" applyNumberFormat="1" applyFont="1" applyFill="1" applyBorder="1" applyAlignment="1" applyProtection="1">
      <alignment horizontal="center" vertical="center" shrinkToFit="1"/>
      <protection hidden="1"/>
    </xf>
    <xf numFmtId="0" fontId="40" fillId="6" borderId="0" xfId="0" applyFont="1" applyFill="1" applyAlignment="1" applyProtection="1">
      <alignment horizontal="center" vertical="center" shrinkToFit="1"/>
      <protection hidden="1"/>
    </xf>
    <xf numFmtId="49" fontId="10" fillId="4" borderId="110" xfId="0" applyNumberFormat="1" applyFont="1" applyFill="1" applyBorder="1" applyAlignment="1" applyProtection="1">
      <alignment horizontal="center" vertical="center" shrinkToFit="1"/>
      <protection hidden="1"/>
    </xf>
    <xf numFmtId="49" fontId="10" fillId="4" borderId="111" xfId="0" applyNumberFormat="1" applyFont="1" applyFill="1" applyBorder="1" applyAlignment="1" applyProtection="1">
      <alignment horizontal="center" vertical="center" shrinkToFit="1"/>
      <protection hidden="1"/>
    </xf>
    <xf numFmtId="49" fontId="20" fillId="4" borderId="110" xfId="0" applyNumberFormat="1" applyFont="1" applyFill="1" applyBorder="1" applyAlignment="1" applyProtection="1">
      <alignment horizontal="left" vertical="center" shrinkToFit="1"/>
      <protection hidden="1"/>
    </xf>
    <xf numFmtId="49" fontId="20" fillId="4" borderId="112" xfId="0" applyNumberFormat="1" applyFont="1" applyFill="1" applyBorder="1" applyAlignment="1" applyProtection="1">
      <alignment horizontal="left" vertical="center" shrinkToFit="1"/>
      <protection hidden="1"/>
    </xf>
    <xf numFmtId="0" fontId="31" fillId="0" borderId="112" xfId="0" applyFont="1" applyBorder="1" applyAlignment="1" applyProtection="1">
      <alignment horizontal="left" vertical="center" shrinkToFit="1"/>
      <protection hidden="1"/>
    </xf>
    <xf numFmtId="0" fontId="31" fillId="0" borderId="111" xfId="0" applyFont="1" applyBorder="1" applyAlignment="1" applyProtection="1">
      <alignment horizontal="left" vertical="center" shrinkToFit="1"/>
      <protection hidden="1"/>
    </xf>
    <xf numFmtId="49" fontId="0" fillId="9" borderId="110" xfId="0" applyNumberFormat="1" applyFill="1" applyBorder="1" applyAlignment="1">
      <alignment horizontal="center" vertical="center" shrinkToFit="1"/>
    </xf>
    <xf numFmtId="49" fontId="0" fillId="9" borderId="111" xfId="0" applyNumberFormat="1" applyFill="1" applyBorder="1" applyAlignment="1">
      <alignment horizontal="center" vertical="center" shrinkToFit="1"/>
    </xf>
    <xf numFmtId="0" fontId="5" fillId="13" borderId="28" xfId="0" applyFont="1" applyFill="1" applyBorder="1" applyAlignment="1" applyProtection="1">
      <alignment horizontal="center" shrinkToFit="1"/>
      <protection locked="0"/>
    </xf>
    <xf numFmtId="0" fontId="5" fillId="13" borderId="25" xfId="0" applyFont="1" applyFill="1" applyBorder="1" applyAlignment="1" applyProtection="1">
      <alignment horizontal="center" shrinkToFit="1"/>
      <protection locked="0"/>
    </xf>
    <xf numFmtId="0" fontId="5" fillId="13" borderId="6" xfId="0" applyFont="1" applyFill="1" applyBorder="1" applyAlignment="1" applyProtection="1">
      <alignment horizontal="center" shrinkToFit="1"/>
      <protection locked="0"/>
    </xf>
    <xf numFmtId="0" fontId="5" fillId="13" borderId="21" xfId="0" applyFont="1" applyFill="1" applyBorder="1" applyAlignment="1" applyProtection="1">
      <alignment horizontal="center" shrinkToFit="1"/>
      <protection locked="0"/>
    </xf>
    <xf numFmtId="0" fontId="5" fillId="13" borderId="63" xfId="0" applyFont="1" applyFill="1" applyBorder="1" applyAlignment="1" applyProtection="1">
      <alignment horizontal="center" shrinkToFit="1"/>
      <protection locked="0"/>
    </xf>
    <xf numFmtId="0" fontId="5" fillId="13" borderId="97" xfId="0" applyFont="1" applyFill="1" applyBorder="1" applyAlignment="1" applyProtection="1">
      <alignment horizontal="center" shrinkToFit="1"/>
      <protection locked="0"/>
    </xf>
    <xf numFmtId="49" fontId="8" fillId="13" borderId="97" xfId="0" applyNumberFormat="1" applyFont="1" applyFill="1" applyBorder="1" applyAlignment="1" applyProtection="1">
      <alignment horizontal="center" vertical="center" shrinkToFit="1"/>
      <protection locked="0"/>
    </xf>
    <xf numFmtId="49" fontId="8" fillId="13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13" borderId="39" xfId="0" applyNumberFormat="1" applyFont="1" applyFill="1" applyBorder="1" applyAlignment="1" applyProtection="1">
      <alignment horizontal="center" vertical="center" shrinkToFit="1"/>
      <protection locked="0"/>
    </xf>
    <xf numFmtId="49" fontId="8" fillId="13" borderId="0" xfId="0" applyNumberFormat="1" applyFont="1" applyFill="1" applyBorder="1" applyAlignment="1" applyProtection="1">
      <alignment horizontal="center" vertical="center" shrinkToFit="1"/>
      <protection locked="0"/>
    </xf>
    <xf numFmtId="178" fontId="33" fillId="13" borderId="21" xfId="0" applyNumberFormat="1" applyFont="1" applyFill="1" applyBorder="1" applyAlignment="1" applyProtection="1">
      <alignment horizontal="right" shrinkToFit="1"/>
      <protection locked="0"/>
    </xf>
    <xf numFmtId="185" fontId="5" fillId="13" borderId="21" xfId="0" applyNumberFormat="1" applyFont="1" applyFill="1" applyBorder="1" applyAlignment="1" applyProtection="1">
      <alignment horizontal="right" shrinkToFit="1"/>
      <protection locked="0"/>
    </xf>
    <xf numFmtId="176" fontId="20" fillId="13" borderId="69" xfId="0" applyNumberFormat="1" applyFont="1" applyFill="1" applyBorder="1" applyAlignment="1" applyProtection="1">
      <alignment horizontal="center" vertical="center" shrinkToFit="1"/>
      <protection locked="0"/>
    </xf>
    <xf numFmtId="176" fontId="20" fillId="13" borderId="71" xfId="0" applyNumberFormat="1" applyFont="1" applyFill="1" applyBorder="1" applyAlignment="1" applyProtection="1">
      <alignment horizontal="center" vertical="center" shrinkToFit="1"/>
      <protection locked="0"/>
    </xf>
    <xf numFmtId="176" fontId="20" fillId="13" borderId="50" xfId="0" applyNumberFormat="1" applyFont="1" applyFill="1" applyBorder="1" applyAlignment="1" applyProtection="1">
      <alignment horizontal="center" vertical="center" shrinkToFit="1"/>
      <protection locked="0"/>
    </xf>
    <xf numFmtId="0" fontId="29" fillId="7" borderId="38" xfId="0" applyFont="1" applyFill="1" applyBorder="1" applyAlignment="1" applyProtection="1">
      <alignment horizontal="left" vertical="center"/>
      <protection locked="0"/>
    </xf>
    <xf numFmtId="49" fontId="35" fillId="3" borderId="25" xfId="0" applyNumberFormat="1" applyFont="1" applyFill="1" applyBorder="1" applyAlignment="1" applyProtection="1">
      <alignment horizontal="left"/>
      <protection locked="0"/>
    </xf>
    <xf numFmtId="49" fontId="20" fillId="3" borderId="26" xfId="0" applyNumberFormat="1" applyFont="1" applyFill="1" applyBorder="1" applyAlignment="1" applyProtection="1">
      <alignment horizontal="center" shrinkToFit="1"/>
      <protection locked="0"/>
    </xf>
    <xf numFmtId="49" fontId="44" fillId="3" borderId="96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90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92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69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71" xfId="0" applyNumberFormat="1" applyFont="1" applyFill="1" applyBorder="1" applyAlignment="1" applyProtection="1">
      <alignment horizontal="center" vertical="center" wrapText="1"/>
      <protection locked="0"/>
    </xf>
    <xf numFmtId="49" fontId="44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45" fillId="3" borderId="85" xfId="0" applyNumberFormat="1" applyFont="1" applyFill="1" applyBorder="1" applyAlignment="1" applyProtection="1">
      <alignment horizontal="center" vertical="top" shrinkToFit="1"/>
      <protection locked="0"/>
    </xf>
    <xf numFmtId="49" fontId="46" fillId="3" borderId="0" xfId="0" applyNumberFormat="1" applyFont="1" applyFill="1" applyBorder="1" applyAlignment="1" applyProtection="1">
      <alignment horizontal="center" vertical="top" shrinkToFit="1"/>
      <protection locked="0"/>
    </xf>
    <xf numFmtId="49" fontId="46" fillId="3" borderId="86" xfId="0" applyNumberFormat="1" applyFont="1" applyFill="1" applyBorder="1" applyAlignment="1" applyProtection="1">
      <alignment horizontal="center" vertical="top" shrinkToFit="1"/>
      <protection locked="0"/>
    </xf>
    <xf numFmtId="49" fontId="46" fillId="3" borderId="87" xfId="0" applyNumberFormat="1" applyFont="1" applyFill="1" applyBorder="1" applyAlignment="1" applyProtection="1">
      <alignment horizontal="center" vertical="top" shrinkToFit="1"/>
      <protection locked="0"/>
    </xf>
    <xf numFmtId="49" fontId="46" fillId="3" borderId="71" xfId="0" applyNumberFormat="1" applyFont="1" applyFill="1" applyBorder="1" applyAlignment="1" applyProtection="1">
      <alignment horizontal="center" vertical="top" shrinkToFit="1"/>
      <protection locked="0"/>
    </xf>
    <xf numFmtId="49" fontId="46" fillId="3" borderId="88" xfId="0" applyNumberFormat="1" applyFont="1" applyFill="1" applyBorder="1" applyAlignment="1" applyProtection="1">
      <alignment horizontal="center" vertical="top" shrinkToFit="1"/>
      <protection locked="0"/>
    </xf>
    <xf numFmtId="49" fontId="5" fillId="3" borderId="6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77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78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24" fillId="3" borderId="34" xfId="0" applyNumberFormat="1" applyFont="1" applyFill="1" applyBorder="1" applyAlignment="1" applyProtection="1">
      <alignment horizontal="right" shrinkToFit="1"/>
      <protection locked="0"/>
    </xf>
    <xf numFmtId="49" fontId="9" fillId="3" borderId="6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4" xfId="0" applyNumberFormat="1" applyFont="1" applyFill="1" applyBorder="1" applyAlignment="1" applyProtection="1">
      <alignment horizontal="center" vertical="center" shrinkToFit="1"/>
      <protection locked="0"/>
    </xf>
    <xf numFmtId="180" fontId="33" fillId="12" borderId="44" xfId="0" applyNumberFormat="1" applyFont="1" applyFill="1" applyBorder="1" applyAlignment="1" applyProtection="1">
      <alignment horizontal="right" vertical="center" shrinkToFit="1"/>
      <protection locked="0"/>
    </xf>
    <xf numFmtId="180" fontId="33" fillId="12" borderId="45" xfId="0" applyNumberFormat="1" applyFont="1" applyFill="1" applyBorder="1" applyAlignment="1" applyProtection="1">
      <alignment horizontal="right" vertical="center" shrinkToFit="1"/>
      <protection locked="0"/>
    </xf>
    <xf numFmtId="10" fontId="33" fillId="12" borderId="66" xfId="0" applyNumberFormat="1" applyFont="1" applyFill="1" applyBorder="1" applyAlignment="1" applyProtection="1">
      <alignment horizontal="center" vertical="center" shrinkToFit="1"/>
      <protection locked="0"/>
    </xf>
    <xf numFmtId="10" fontId="33" fillId="12" borderId="81" xfId="0" applyNumberFormat="1" applyFont="1" applyFill="1" applyBorder="1" applyAlignment="1" applyProtection="1">
      <alignment horizontal="center" vertical="center" shrinkToFit="1"/>
      <protection locked="0"/>
    </xf>
    <xf numFmtId="10" fontId="33" fillId="12" borderId="67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60" xfId="0" applyNumberFormat="1" applyFont="1" applyFill="1" applyBorder="1" applyAlignment="1" applyProtection="1">
      <alignment horizontal="center" wrapText="1"/>
      <protection locked="0"/>
    </xf>
    <xf numFmtId="0" fontId="5" fillId="3" borderId="34" xfId="0" applyNumberFormat="1" applyFont="1" applyFill="1" applyBorder="1" applyAlignment="1" applyProtection="1">
      <alignment horizontal="center" wrapText="1"/>
      <protection locked="0"/>
    </xf>
    <xf numFmtId="0" fontId="2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34" xfId="0" applyNumberFormat="1" applyFont="1" applyFill="1" applyBorder="1" applyAlignment="1" applyProtection="1">
      <alignment horizontal="center" vertical="center" shrinkToFit="1"/>
      <protection locked="0"/>
    </xf>
    <xf numFmtId="178" fontId="20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184" fontId="9" fillId="12" borderId="6" xfId="0" applyNumberFormat="1" applyFont="1" applyFill="1" applyBorder="1" applyAlignment="1" applyProtection="1">
      <alignment horizontal="right" vertical="center" shrinkToFit="1"/>
      <protection locked="0"/>
    </xf>
    <xf numFmtId="184" fontId="9" fillId="12" borderId="9" xfId="0" applyNumberFormat="1" applyFont="1" applyFill="1" applyBorder="1" applyAlignment="1" applyProtection="1">
      <alignment horizontal="right" vertical="center" shrinkToFit="1"/>
      <protection locked="0"/>
    </xf>
    <xf numFmtId="177" fontId="25" fillId="12" borderId="21" xfId="0" applyNumberFormat="1" applyFont="1" applyFill="1" applyBorder="1" applyAlignment="1" applyProtection="1">
      <alignment horizontal="center" vertical="center" shrinkToFit="1"/>
      <protection locked="0"/>
    </xf>
    <xf numFmtId="177" fontId="25" fillId="12" borderId="61" xfId="0" applyNumberFormat="1" applyFont="1" applyFill="1" applyBorder="1" applyAlignment="1" applyProtection="1">
      <alignment horizontal="center" vertical="center" shrinkToFit="1"/>
      <protection locked="0"/>
    </xf>
    <xf numFmtId="177" fontId="25" fillId="12" borderId="72" xfId="0" applyNumberFormat="1" applyFont="1" applyFill="1" applyBorder="1" applyAlignment="1" applyProtection="1">
      <alignment horizontal="center" vertical="center" shrinkToFit="1"/>
      <protection locked="0"/>
    </xf>
    <xf numFmtId="177" fontId="9" fillId="12" borderId="6" xfId="0" applyNumberFormat="1" applyFont="1" applyFill="1" applyBorder="1" applyAlignment="1" applyProtection="1">
      <alignment horizontal="right" vertical="center" shrinkToFit="1"/>
      <protection locked="0"/>
    </xf>
    <xf numFmtId="177" fontId="9" fillId="12" borderId="9" xfId="0" applyNumberFormat="1" applyFont="1" applyFill="1" applyBorder="1" applyAlignment="1" applyProtection="1">
      <alignment horizontal="right" vertical="center" shrinkToFit="1"/>
      <protection locked="0"/>
    </xf>
    <xf numFmtId="0" fontId="20" fillId="3" borderId="21" xfId="0" applyNumberFormat="1" applyFont="1" applyFill="1" applyBorder="1" applyAlignment="1" applyProtection="1">
      <alignment horizontal="center" shrinkToFit="1"/>
      <protection locked="0"/>
    </xf>
    <xf numFmtId="0" fontId="20" fillId="3" borderId="19" xfId="0" applyNumberFormat="1" applyFont="1" applyFill="1" applyBorder="1" applyAlignment="1" applyProtection="1">
      <alignment horizontal="center" shrinkToFit="1"/>
      <protection locked="0"/>
    </xf>
    <xf numFmtId="49" fontId="20" fillId="3" borderId="34" xfId="0" applyNumberFormat="1" applyFont="1" applyFill="1" applyBorder="1" applyAlignment="1" applyProtection="1">
      <alignment horizontal="center" shrinkToFit="1"/>
      <protection locked="0"/>
    </xf>
    <xf numFmtId="178" fontId="20" fillId="3" borderId="34" xfId="0" applyNumberFormat="1" applyFont="1" applyFill="1" applyBorder="1" applyAlignment="1" applyProtection="1">
      <alignment horizontal="right" shrinkToFit="1"/>
      <protection locked="0"/>
    </xf>
    <xf numFmtId="0" fontId="9" fillId="3" borderId="6" xfId="0" applyNumberFormat="1" applyFont="1" applyFill="1" applyBorder="1" applyAlignment="1" applyProtection="1">
      <alignment horizontal="center" shrinkToFit="1"/>
      <protection locked="0"/>
    </xf>
    <xf numFmtId="0" fontId="4" fillId="3" borderId="6" xfId="0" applyNumberFormat="1" applyFont="1" applyFill="1" applyBorder="1" applyAlignment="1" applyProtection="1">
      <alignment horizontal="center" shrinkToFit="1"/>
      <protection locked="0"/>
    </xf>
    <xf numFmtId="184" fontId="9" fillId="12" borderId="6" xfId="0" applyNumberFormat="1" applyFont="1" applyFill="1" applyBorder="1" applyAlignment="1" applyProtection="1">
      <alignment horizontal="right" shrinkToFit="1"/>
      <protection locked="0"/>
    </xf>
    <xf numFmtId="184" fontId="9" fillId="12" borderId="9" xfId="0" applyNumberFormat="1" applyFont="1" applyFill="1" applyBorder="1" applyAlignment="1" applyProtection="1">
      <alignment horizontal="right" shrinkToFit="1"/>
      <protection locked="0"/>
    </xf>
    <xf numFmtId="177" fontId="25" fillId="12" borderId="21" xfId="0" applyNumberFormat="1" applyFont="1" applyFill="1" applyBorder="1" applyAlignment="1" applyProtection="1">
      <alignment horizontal="center" shrinkToFit="1"/>
      <protection locked="0"/>
    </xf>
    <xf numFmtId="177" fontId="25" fillId="12" borderId="61" xfId="0" applyNumberFormat="1" applyFont="1" applyFill="1" applyBorder="1" applyAlignment="1" applyProtection="1">
      <alignment horizontal="center" shrinkToFit="1"/>
      <protection locked="0"/>
    </xf>
    <xf numFmtId="177" fontId="9" fillId="12" borderId="6" xfId="0" applyNumberFormat="1" applyFont="1" applyFill="1" applyBorder="1" applyAlignment="1" applyProtection="1">
      <alignment horizontal="right" shrinkToFit="1"/>
      <protection locked="0"/>
    </xf>
    <xf numFmtId="177" fontId="9" fillId="12" borderId="9" xfId="0" applyNumberFormat="1" applyFont="1" applyFill="1" applyBorder="1" applyAlignment="1" applyProtection="1">
      <alignment horizontal="right" shrinkToFit="1"/>
      <protection locked="0"/>
    </xf>
    <xf numFmtId="0" fontId="7" fillId="3" borderId="73" xfId="0" applyNumberFormat="1" applyFont="1" applyFill="1" applyBorder="1" applyAlignment="1" applyProtection="1">
      <alignment horizontal="right" wrapText="1"/>
      <protection locked="0"/>
    </xf>
    <xf numFmtId="0" fontId="7" fillId="3" borderId="72" xfId="0" applyNumberFormat="1" applyFont="1" applyFill="1" applyBorder="1" applyAlignment="1" applyProtection="1">
      <alignment horizontal="right" wrapText="1"/>
      <protection locked="0"/>
    </xf>
    <xf numFmtId="0" fontId="7" fillId="3" borderId="19" xfId="0" applyNumberFormat="1" applyFont="1" applyFill="1" applyBorder="1" applyAlignment="1" applyProtection="1">
      <alignment horizontal="right" wrapText="1"/>
      <protection locked="0"/>
    </xf>
    <xf numFmtId="0" fontId="20" fillId="3" borderId="34" xfId="0" applyNumberFormat="1" applyFont="1" applyFill="1" applyBorder="1" applyAlignment="1" applyProtection="1">
      <alignment horizontal="center" shrinkToFit="1"/>
      <protection locked="0"/>
    </xf>
    <xf numFmtId="184" fontId="25" fillId="12" borderId="6" xfId="0" applyNumberFormat="1" applyFont="1" applyFill="1" applyBorder="1" applyAlignment="1" applyProtection="1">
      <alignment horizontal="right" shrinkToFit="1"/>
      <protection locked="0"/>
    </xf>
    <xf numFmtId="184" fontId="25" fillId="12" borderId="9" xfId="0" applyNumberFormat="1" applyFont="1" applyFill="1" applyBorder="1" applyAlignment="1" applyProtection="1">
      <alignment horizontal="right" shrinkToFit="1"/>
      <protection locked="0"/>
    </xf>
    <xf numFmtId="177" fontId="25" fillId="12" borderId="6" xfId="0" applyNumberFormat="1" applyFont="1" applyFill="1" applyBorder="1" applyAlignment="1" applyProtection="1">
      <alignment horizontal="right" shrinkToFit="1"/>
      <protection locked="0"/>
    </xf>
    <xf numFmtId="177" fontId="25" fillId="12" borderId="9" xfId="0" applyNumberFormat="1" applyFont="1" applyFill="1" applyBorder="1" applyAlignment="1" applyProtection="1">
      <alignment horizontal="right" shrinkToFit="1"/>
      <protection locked="0"/>
    </xf>
    <xf numFmtId="49" fontId="24" fillId="3" borderId="32" xfId="0" applyNumberFormat="1" applyFont="1" applyFill="1" applyBorder="1" applyAlignment="1" applyProtection="1">
      <alignment horizontal="right" shrinkToFit="1"/>
      <protection locked="0"/>
    </xf>
    <xf numFmtId="49" fontId="24" fillId="3" borderId="12" xfId="0" applyNumberFormat="1" applyFont="1" applyFill="1" applyBorder="1" applyAlignment="1" applyProtection="1">
      <alignment horizontal="right" shrinkToFit="1"/>
      <protection locked="0"/>
    </xf>
    <xf numFmtId="177" fontId="25" fillId="3" borderId="21" xfId="0" applyNumberFormat="1" applyFont="1" applyFill="1" applyBorder="1" applyAlignment="1" applyProtection="1">
      <alignment horizontal="center" shrinkToFit="1"/>
      <protection locked="0"/>
    </xf>
    <xf numFmtId="177" fontId="25" fillId="3" borderId="61" xfId="0" applyNumberFormat="1" applyFont="1" applyFill="1" applyBorder="1" applyAlignment="1" applyProtection="1">
      <alignment horizontal="center" shrinkToFit="1"/>
      <protection locked="0"/>
    </xf>
    <xf numFmtId="177" fontId="25" fillId="3" borderId="72" xfId="0" applyNumberFormat="1" applyFont="1" applyFill="1" applyBorder="1" applyAlignment="1" applyProtection="1">
      <alignment horizontal="center" shrinkToFit="1"/>
      <protection locked="0"/>
    </xf>
    <xf numFmtId="49" fontId="24" fillId="3" borderId="9" xfId="0" applyNumberFormat="1" applyFont="1" applyFill="1" applyBorder="1" applyAlignment="1" applyProtection="1">
      <alignment horizontal="right" shrinkToFit="1"/>
      <protection locked="0"/>
    </xf>
    <xf numFmtId="0" fontId="20" fillId="8" borderId="21" xfId="0" applyNumberFormat="1" applyFont="1" applyFill="1" applyBorder="1" applyAlignment="1" applyProtection="1">
      <alignment horizontal="center" shrinkToFit="1"/>
      <protection locked="0"/>
    </xf>
    <xf numFmtId="0" fontId="20" fillId="8" borderId="19" xfId="0" applyNumberFormat="1" applyFont="1" applyFill="1" applyBorder="1" applyAlignment="1" applyProtection="1">
      <alignment horizontal="center" shrinkToFit="1"/>
      <protection locked="0"/>
    </xf>
    <xf numFmtId="0" fontId="20" fillId="8" borderId="34" xfId="0" applyNumberFormat="1" applyFont="1" applyFill="1" applyBorder="1" applyAlignment="1" applyProtection="1">
      <alignment horizontal="center" shrinkToFit="1"/>
      <protection locked="0"/>
    </xf>
    <xf numFmtId="178" fontId="20" fillId="8" borderId="34" xfId="0" applyNumberFormat="1" applyFont="1" applyFill="1" applyBorder="1" applyAlignment="1" applyProtection="1">
      <alignment horizontal="right" shrinkToFit="1"/>
      <protection locked="0"/>
    </xf>
    <xf numFmtId="0" fontId="9" fillId="8" borderId="6" xfId="0" applyNumberFormat="1" applyFont="1" applyFill="1" applyBorder="1" applyAlignment="1" applyProtection="1">
      <alignment horizontal="center" shrinkToFit="1"/>
      <protection locked="0"/>
    </xf>
    <xf numFmtId="0" fontId="4" fillId="8" borderId="6" xfId="0" applyNumberFormat="1" applyFont="1" applyFill="1" applyBorder="1" applyAlignment="1" applyProtection="1">
      <alignment horizontal="center" shrinkToFit="1"/>
      <protection locked="0"/>
    </xf>
    <xf numFmtId="182" fontId="9" fillId="8" borderId="34" xfId="0" applyNumberFormat="1" applyFont="1" applyFill="1" applyBorder="1" applyAlignment="1" applyProtection="1">
      <alignment horizontal="right" shrinkToFit="1"/>
      <protection locked="0"/>
    </xf>
    <xf numFmtId="182" fontId="9" fillId="8" borderId="9" xfId="0" applyNumberFormat="1" applyFont="1" applyFill="1" applyBorder="1" applyAlignment="1" applyProtection="1">
      <alignment horizontal="right" shrinkToFit="1"/>
      <protection locked="0"/>
    </xf>
    <xf numFmtId="182" fontId="9" fillId="8" borderId="46" xfId="0" applyNumberFormat="1" applyFont="1" applyFill="1" applyBorder="1" applyAlignment="1" applyProtection="1">
      <alignment horizontal="right" shrinkToFit="1"/>
      <protection locked="0"/>
    </xf>
    <xf numFmtId="177" fontId="25" fillId="8" borderId="21" xfId="0" applyNumberFormat="1" applyFont="1" applyFill="1" applyBorder="1" applyAlignment="1" applyProtection="1">
      <alignment horizontal="center" shrinkToFit="1"/>
      <protection locked="0"/>
    </xf>
    <xf numFmtId="177" fontId="25" fillId="8" borderId="61" xfId="0" applyNumberFormat="1" applyFont="1" applyFill="1" applyBorder="1" applyAlignment="1" applyProtection="1">
      <alignment horizontal="center" shrinkToFit="1"/>
      <protection locked="0"/>
    </xf>
    <xf numFmtId="182" fontId="9" fillId="4" borderId="46" xfId="0" applyNumberFormat="1" applyFont="1" applyFill="1" applyBorder="1" applyAlignment="1" applyProtection="1">
      <alignment horizontal="right" shrinkToFit="1"/>
      <protection locked="0"/>
    </xf>
    <xf numFmtId="182" fontId="9" fillId="4" borderId="34" xfId="0" applyNumberFormat="1" applyFont="1" applyFill="1" applyBorder="1" applyAlignment="1" applyProtection="1">
      <alignment horizontal="right" shrinkToFit="1"/>
      <protection locked="0"/>
    </xf>
    <xf numFmtId="177" fontId="25" fillId="4" borderId="21" xfId="0" applyNumberFormat="1" applyFont="1" applyFill="1" applyBorder="1" applyAlignment="1" applyProtection="1">
      <alignment horizontal="center" shrinkToFit="1"/>
      <protection locked="0"/>
    </xf>
    <xf numFmtId="177" fontId="25" fillId="4" borderId="72" xfId="0" applyNumberFormat="1" applyFont="1" applyFill="1" applyBorder="1" applyAlignment="1" applyProtection="1">
      <alignment horizontal="center" shrinkToFit="1"/>
      <protection locked="0"/>
    </xf>
    <xf numFmtId="182" fontId="9" fillId="4" borderId="9" xfId="0" applyNumberFormat="1" applyFont="1" applyFill="1" applyBorder="1" applyAlignment="1" applyProtection="1">
      <alignment horizontal="right" shrinkToFit="1"/>
      <protection locked="0"/>
    </xf>
    <xf numFmtId="177" fontId="25" fillId="3" borderId="9" xfId="0" applyNumberFormat="1" applyFont="1" applyFill="1" applyBorder="1" applyAlignment="1" applyProtection="1">
      <alignment horizontal="right" shrinkToFit="1"/>
      <protection locked="0"/>
    </xf>
    <xf numFmtId="0" fontId="5" fillId="3" borderId="57" xfId="0" applyNumberFormat="1" applyFont="1" applyFill="1" applyBorder="1" applyAlignment="1" applyProtection="1">
      <alignment horizontal="center" wrapText="1"/>
      <protection locked="0"/>
    </xf>
    <xf numFmtId="0" fontId="5" fillId="3" borderId="15" xfId="0" applyNumberFormat="1" applyFont="1" applyFill="1" applyBorder="1" applyAlignment="1" applyProtection="1">
      <alignment horizontal="center" wrapText="1"/>
      <protection locked="0"/>
    </xf>
    <xf numFmtId="0" fontId="20" fillId="3" borderId="22" xfId="0" applyNumberFormat="1" applyFont="1" applyFill="1" applyBorder="1" applyAlignment="1" applyProtection="1">
      <alignment horizontal="center" shrinkToFit="1"/>
      <protection locked="0"/>
    </xf>
    <xf numFmtId="0" fontId="20" fillId="3" borderId="20" xfId="0" applyNumberFormat="1" applyFont="1" applyFill="1" applyBorder="1" applyAlignment="1" applyProtection="1">
      <alignment horizontal="center" shrinkToFit="1"/>
      <protection locked="0"/>
    </xf>
    <xf numFmtId="0" fontId="20" fillId="3" borderId="15" xfId="0" applyNumberFormat="1" applyFont="1" applyFill="1" applyBorder="1" applyAlignment="1" applyProtection="1">
      <alignment horizontal="center" shrinkToFit="1"/>
      <protection locked="0"/>
    </xf>
    <xf numFmtId="178" fontId="20" fillId="3" borderId="15" xfId="0" applyNumberFormat="1" applyFont="1" applyFill="1" applyBorder="1" applyAlignment="1" applyProtection="1">
      <alignment horizontal="right" shrinkToFit="1"/>
      <protection locked="0"/>
    </xf>
    <xf numFmtId="0" fontId="9" fillId="3" borderId="15" xfId="0" applyNumberFormat="1" applyFont="1" applyFill="1" applyBorder="1" applyAlignment="1" applyProtection="1">
      <alignment horizontal="center" shrinkToFit="1"/>
      <protection locked="0"/>
    </xf>
    <xf numFmtId="0" fontId="4" fillId="3" borderId="15" xfId="0" applyNumberFormat="1" applyFont="1" applyFill="1" applyBorder="1" applyAlignment="1" applyProtection="1">
      <alignment horizontal="center" shrinkToFit="1"/>
      <protection locked="0"/>
    </xf>
    <xf numFmtId="177" fontId="25" fillId="3" borderId="16" xfId="0" applyNumberFormat="1" applyFont="1" applyFill="1" applyBorder="1" applyAlignment="1" applyProtection="1">
      <alignment horizontal="right" shrinkToFit="1"/>
      <protection locked="0"/>
    </xf>
    <xf numFmtId="177" fontId="25" fillId="3" borderId="22" xfId="0" applyNumberFormat="1" applyFont="1" applyFill="1" applyBorder="1" applyAlignment="1" applyProtection="1">
      <alignment horizontal="center" shrinkToFit="1"/>
      <protection locked="0"/>
    </xf>
    <xf numFmtId="177" fontId="25" fillId="3" borderId="74" xfId="0" applyNumberFormat="1" applyFont="1" applyFill="1" applyBorder="1" applyAlignment="1" applyProtection="1">
      <alignment horizontal="center" shrinkToFit="1"/>
      <protection locked="0"/>
    </xf>
    <xf numFmtId="177" fontId="25" fillId="3" borderId="58" xfId="0" applyNumberFormat="1" applyFont="1" applyFill="1" applyBorder="1" applyAlignment="1" applyProtection="1">
      <alignment horizontal="center" shrinkToFit="1"/>
      <protection locked="0"/>
    </xf>
    <xf numFmtId="49" fontId="11" fillId="3" borderId="55" xfId="0" applyNumberFormat="1" applyFont="1" applyFill="1" applyBorder="1" applyAlignment="1" applyProtection="1">
      <alignment horizontal="center" shrinkToFit="1"/>
      <protection locked="0"/>
    </xf>
    <xf numFmtId="49" fontId="4" fillId="3" borderId="21" xfId="0" applyNumberFormat="1" applyFont="1" applyFill="1" applyBorder="1" applyAlignment="1" applyProtection="1">
      <alignment horizontal="center" shrinkToFit="1"/>
      <protection locked="0"/>
    </xf>
    <xf numFmtId="49" fontId="4" fillId="3" borderId="72" xfId="0" applyNumberFormat="1" applyFont="1" applyFill="1" applyBorder="1" applyAlignment="1" applyProtection="1">
      <alignment horizontal="center" shrinkToFit="1"/>
      <protection locked="0"/>
    </xf>
    <xf numFmtId="49" fontId="4" fillId="3" borderId="56" xfId="0" applyNumberFormat="1" applyFont="1" applyFill="1" applyBorder="1" applyAlignment="1" applyProtection="1">
      <alignment horizont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shrinkToFit="1"/>
      <protection locked="0"/>
    </xf>
    <xf numFmtId="49" fontId="7" fillId="3" borderId="21" xfId="0" applyNumberFormat="1" applyFont="1" applyFill="1" applyBorder="1" applyAlignment="1" applyProtection="1">
      <alignment horizontal="left" shrinkToFit="1"/>
      <protection locked="0"/>
    </xf>
    <xf numFmtId="49" fontId="7" fillId="3" borderId="72" xfId="0" applyNumberFormat="1" applyFont="1" applyFill="1" applyBorder="1" applyAlignment="1" applyProtection="1">
      <alignment horizontal="left" shrinkToFit="1"/>
      <protection locked="0"/>
    </xf>
    <xf numFmtId="49" fontId="4" fillId="3" borderId="61" xfId="0" applyNumberFormat="1" applyFont="1" applyFill="1" applyBorder="1" applyAlignment="1" applyProtection="1">
      <alignment horizontal="center" shrinkToFit="1"/>
      <protection locked="0"/>
    </xf>
    <xf numFmtId="49" fontId="7" fillId="3" borderId="19" xfId="0" applyNumberFormat="1" applyFont="1" applyFill="1" applyBorder="1" applyAlignment="1" applyProtection="1">
      <alignment horizontal="left" shrinkToFit="1"/>
      <protection locked="0"/>
    </xf>
    <xf numFmtId="49" fontId="11" fillId="3" borderId="57" xfId="0" applyNumberFormat="1" applyFont="1" applyFill="1" applyBorder="1" applyAlignment="1" applyProtection="1">
      <alignment horizontal="center" shrinkToFit="1"/>
      <protection locked="0"/>
    </xf>
    <xf numFmtId="49" fontId="4" fillId="3" borderId="22" xfId="0" applyNumberFormat="1" applyFont="1" applyFill="1" applyBorder="1" applyAlignment="1" applyProtection="1">
      <alignment horizont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shrinkToFit="1"/>
      <protection locked="0"/>
    </xf>
    <xf numFmtId="49" fontId="4" fillId="3" borderId="20" xfId="0" applyNumberFormat="1" applyFont="1" applyFill="1" applyBorder="1" applyAlignment="1" applyProtection="1">
      <alignment horizontal="center" shrinkToFit="1"/>
      <protection locked="0"/>
    </xf>
    <xf numFmtId="49" fontId="7" fillId="3" borderId="22" xfId="0" applyNumberFormat="1" applyFont="1" applyFill="1" applyBorder="1" applyAlignment="1" applyProtection="1">
      <alignment horizontal="left" shrinkToFit="1"/>
      <protection locked="0"/>
    </xf>
    <xf numFmtId="49" fontId="7" fillId="3" borderId="58" xfId="0" applyNumberFormat="1" applyFont="1" applyFill="1" applyBorder="1" applyAlignment="1" applyProtection="1">
      <alignment horizontal="left" shrinkToFit="1"/>
      <protection locked="0"/>
    </xf>
    <xf numFmtId="49" fontId="27" fillId="13" borderId="97" xfId="0" applyNumberFormat="1" applyFont="1" applyFill="1" applyBorder="1" applyAlignment="1" applyProtection="1">
      <alignment horizontal="center" vertical="center" shrinkToFit="1"/>
      <protection locked="0"/>
    </xf>
    <xf numFmtId="49" fontId="27" fillId="13" borderId="7" xfId="0" applyNumberFormat="1" applyFont="1" applyFill="1" applyBorder="1" applyAlignment="1" applyProtection="1">
      <alignment horizontal="center" vertical="center" shrinkToFit="1"/>
      <protection locked="0"/>
    </xf>
    <xf numFmtId="49" fontId="27" fillId="13" borderId="39" xfId="0" applyNumberFormat="1" applyFont="1" applyFill="1" applyBorder="1" applyAlignment="1" applyProtection="1">
      <alignment horizontal="center" vertical="center" shrinkToFit="1"/>
      <protection locked="0"/>
    </xf>
    <xf numFmtId="49" fontId="27" fillId="13" borderId="0" xfId="0" applyNumberFormat="1" applyFont="1" applyFill="1" applyBorder="1" applyAlignment="1" applyProtection="1">
      <alignment horizontal="center" vertical="center" shrinkToFit="1"/>
      <protection locked="0"/>
    </xf>
    <xf numFmtId="0" fontId="54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54" fillId="3" borderId="85" xfId="0" applyNumberFormat="1" applyFont="1" applyFill="1" applyBorder="1" applyAlignment="1" applyProtection="1">
      <alignment horizontal="center" vertical="center" shrinkToFit="1"/>
      <protection locked="0"/>
    </xf>
    <xf numFmtId="0" fontId="51" fillId="3" borderId="105" xfId="1" applyNumberFormat="1" applyFont="1" applyFill="1" applyBorder="1" applyAlignment="1" applyProtection="1">
      <alignment horizontal="center" vertical="center" shrinkToFit="1"/>
      <protection locked="0"/>
    </xf>
    <xf numFmtId="49" fontId="30" fillId="3" borderId="21" xfId="0" applyNumberFormat="1" applyFont="1" applyFill="1" applyBorder="1" applyAlignment="1" applyProtection="1">
      <alignment horizontal="center" shrinkToFit="1"/>
      <protection locked="0"/>
    </xf>
    <xf numFmtId="49" fontId="30" fillId="3" borderId="72" xfId="0" applyNumberFormat="1" applyFont="1" applyFill="1" applyBorder="1" applyAlignment="1" applyProtection="1">
      <alignment horizontal="center" shrinkToFit="1"/>
      <protection locked="0"/>
    </xf>
    <xf numFmtId="49" fontId="11" fillId="3" borderId="59" xfId="0" applyNumberFormat="1" applyFont="1" applyFill="1" applyBorder="1" applyAlignment="1" applyProtection="1">
      <alignment horizontal="center" shrinkToFit="1"/>
      <protection locked="0"/>
    </xf>
    <xf numFmtId="49" fontId="4" fillId="3" borderId="25" xfId="0" applyNumberFormat="1" applyFont="1" applyFill="1" applyBorder="1" applyAlignment="1" applyProtection="1">
      <alignment horizontal="center" shrinkToFit="1"/>
      <protection locked="0"/>
    </xf>
    <xf numFmtId="49" fontId="4" fillId="3" borderId="26" xfId="0" applyNumberFormat="1" applyFont="1" applyFill="1" applyBorder="1" applyAlignment="1" applyProtection="1">
      <alignment horizont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shrinkToFit="1"/>
      <protection locked="0"/>
    </xf>
    <xf numFmtId="49" fontId="4" fillId="3" borderId="27" xfId="0" applyNumberFormat="1" applyFont="1" applyFill="1" applyBorder="1" applyAlignment="1" applyProtection="1">
      <alignment horizontal="center" shrinkToFit="1"/>
      <protection locked="0"/>
    </xf>
    <xf numFmtId="49" fontId="7" fillId="3" borderId="25" xfId="0" applyNumberFormat="1" applyFont="1" applyFill="1" applyBorder="1" applyAlignment="1" applyProtection="1">
      <alignment horizontal="left" shrinkToFit="1"/>
      <protection locked="0"/>
    </xf>
    <xf numFmtId="49" fontId="7" fillId="3" borderId="26" xfId="0" applyNumberFormat="1" applyFont="1" applyFill="1" applyBorder="1" applyAlignment="1" applyProtection="1">
      <alignment horizontal="left" shrinkToFit="1"/>
      <protection locked="0"/>
    </xf>
    <xf numFmtId="49" fontId="11" fillId="3" borderId="60" xfId="0" applyNumberFormat="1" applyFont="1" applyFill="1" applyBorder="1" applyAlignment="1" applyProtection="1">
      <alignment horizontal="center" shrinkToFit="1"/>
      <protection locked="0"/>
    </xf>
    <xf numFmtId="49" fontId="4" fillId="3" borderId="32" xfId="0" applyNumberFormat="1" applyFont="1" applyFill="1" applyBorder="1" applyAlignment="1" applyProtection="1">
      <alignment horizontal="center" shrinkToFit="1"/>
      <protection locked="0"/>
    </xf>
    <xf numFmtId="49" fontId="4" fillId="3" borderId="76" xfId="0" applyNumberFormat="1" applyFont="1" applyFill="1" applyBorder="1" applyAlignment="1" applyProtection="1">
      <alignment horizontal="center" shrinkToFit="1"/>
      <protection locked="0"/>
    </xf>
    <xf numFmtId="49" fontId="4" fillId="3" borderId="75" xfId="0" applyNumberFormat="1" applyFont="1" applyFill="1" applyBorder="1" applyAlignment="1" applyProtection="1">
      <alignment horizontal="center" shrinkToFit="1"/>
      <protection locked="0"/>
    </xf>
    <xf numFmtId="49" fontId="4" fillId="3" borderId="46" xfId="0" applyNumberFormat="1" applyFont="1" applyFill="1" applyBorder="1" applyAlignment="1" applyProtection="1">
      <alignment horizontal="center" shrinkToFit="1"/>
      <protection locked="0"/>
    </xf>
    <xf numFmtId="49" fontId="7" fillId="3" borderId="32" xfId="0" applyNumberFormat="1" applyFont="1" applyFill="1" applyBorder="1" applyAlignment="1" applyProtection="1">
      <alignment horizontal="left" shrinkToFit="1"/>
      <protection locked="0"/>
    </xf>
    <xf numFmtId="49" fontId="7" fillId="3" borderId="76" xfId="0" applyNumberFormat="1" applyFont="1" applyFill="1" applyBorder="1" applyAlignment="1" applyProtection="1">
      <alignment horizontal="left" shrinkToFit="1"/>
      <protection locked="0"/>
    </xf>
    <xf numFmtId="49" fontId="4" fillId="3" borderId="22" xfId="0" applyNumberFormat="1" applyFont="1" applyFill="1" applyBorder="1" applyAlignment="1" applyProtection="1">
      <alignment horizont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shrinkToFit="1"/>
      <protection locked="0"/>
    </xf>
    <xf numFmtId="49" fontId="7" fillId="3" borderId="20" xfId="0" applyNumberFormat="1" applyFont="1" applyFill="1" applyBorder="1" applyAlignment="1" applyProtection="1">
      <alignment horizontal="left" shrinkToFit="1"/>
      <protection locked="0"/>
    </xf>
    <xf numFmtId="49" fontId="30" fillId="3" borderId="61" xfId="0" applyNumberFormat="1" applyFont="1" applyFill="1" applyBorder="1" applyAlignment="1" applyProtection="1">
      <alignment horizontal="center" shrinkToFit="1"/>
      <protection locked="0"/>
    </xf>
    <xf numFmtId="49" fontId="4" fillId="3" borderId="56" xfId="0" applyNumberFormat="1" applyFont="1" applyFill="1" applyBorder="1" applyAlignment="1" applyProtection="1">
      <alignment horizont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shrinkToFit="1"/>
      <protection locked="0"/>
    </xf>
    <xf numFmtId="49" fontId="9" fillId="3" borderId="21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53" xfId="0" applyNumberFormat="1" applyFont="1" applyFill="1" applyBorder="1" applyAlignment="1" applyProtection="1">
      <alignment horizontal="left" vertical="center" shrinkToFit="1"/>
      <protection locked="0"/>
    </xf>
  </cellXfs>
  <cellStyles count="4">
    <cellStyle name="標準" xfId="0" builtinId="0"/>
    <cellStyle name="標準 2" xfId="3"/>
    <cellStyle name="標準_(UL)LOAD-LIST Japanese-Ver2.0" xfId="1"/>
    <cellStyle name="標準_(UL)LOAD-LIST JPN 030713" xfId="2"/>
  </cellStyles>
  <dxfs count="0"/>
  <tableStyles count="0" defaultTableStyle="TableStyleMedium2" defaultPivotStyle="PivotStyleLight16"/>
  <colors>
    <mruColors>
      <color rgb="FFFFFF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1</xdr:row>
      <xdr:rowOff>28575</xdr:rowOff>
    </xdr:from>
    <xdr:to>
      <xdr:col>23</xdr:col>
      <xdr:colOff>161925</xdr:colOff>
      <xdr:row>3</xdr:row>
      <xdr:rowOff>9525</xdr:rowOff>
    </xdr:to>
    <xdr:grpSp>
      <xdr:nvGrpSpPr>
        <xdr:cNvPr id="3160" name="Group 88"/>
        <xdr:cNvGrpSpPr>
          <a:grpSpLocks/>
        </xdr:cNvGrpSpPr>
      </xdr:nvGrpSpPr>
      <xdr:grpSpPr bwMode="auto">
        <a:xfrm>
          <a:off x="8201025" y="123825"/>
          <a:ext cx="1562100" cy="304800"/>
          <a:chOff x="861" y="13"/>
          <a:chExt cx="164" cy="32"/>
        </a:xfrm>
      </xdr:grpSpPr>
      <xdr:sp macro="" textlink="">
        <xdr:nvSpPr>
          <xdr:cNvPr id="3161" name="Text Box 89"/>
          <xdr:cNvSpPr txBox="1">
            <a:spLocks noChangeArrowheads="1"/>
          </xdr:cNvSpPr>
        </xdr:nvSpPr>
        <xdr:spPr bwMode="auto">
          <a:xfrm>
            <a:off x="861" y="27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　 器の二次側に設置する。</a:t>
            </a:r>
          </a:p>
        </xdr:txBody>
      </xdr:sp>
      <xdr:sp macro="" textlink="">
        <xdr:nvSpPr>
          <xdr:cNvPr id="3162" name="Text Box 90"/>
          <xdr:cNvSpPr txBox="1">
            <a:spLocks noChangeArrowheads="1"/>
          </xdr:cNvSpPr>
        </xdr:nvSpPr>
        <xdr:spPr bwMode="auto">
          <a:xfrm>
            <a:off x="861" y="13"/>
            <a:ext cx="1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(注)進相コンデンサは変圧</a:t>
            </a:r>
          </a:p>
        </xdr:txBody>
      </xdr:sp>
    </xdr:grpSp>
    <xdr:clientData/>
  </xdr:twoCellAnchor>
  <xdr:twoCellAnchor editAs="oneCell">
    <xdr:from>
      <xdr:col>20</xdr:col>
      <xdr:colOff>28575</xdr:colOff>
      <xdr:row>53</xdr:row>
      <xdr:rowOff>28575</xdr:rowOff>
    </xdr:from>
    <xdr:to>
      <xdr:col>23</xdr:col>
      <xdr:colOff>161925</xdr:colOff>
      <xdr:row>55</xdr:row>
      <xdr:rowOff>9525</xdr:rowOff>
    </xdr:to>
    <xdr:grpSp>
      <xdr:nvGrpSpPr>
        <xdr:cNvPr id="3163" name="Group 91"/>
        <xdr:cNvGrpSpPr>
          <a:grpSpLocks/>
        </xdr:cNvGrpSpPr>
      </xdr:nvGrpSpPr>
      <xdr:grpSpPr bwMode="auto">
        <a:xfrm>
          <a:off x="8201025" y="8039100"/>
          <a:ext cx="1562100" cy="304800"/>
          <a:chOff x="861" y="13"/>
          <a:chExt cx="164" cy="32"/>
        </a:xfrm>
      </xdr:grpSpPr>
      <xdr:sp macro="" textlink="">
        <xdr:nvSpPr>
          <xdr:cNvPr id="3164" name="Text Box 92"/>
          <xdr:cNvSpPr txBox="1">
            <a:spLocks noChangeArrowheads="1"/>
          </xdr:cNvSpPr>
        </xdr:nvSpPr>
        <xdr:spPr bwMode="auto">
          <a:xfrm>
            <a:off x="861" y="27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　 器の二次側に設置する。</a:t>
            </a:r>
          </a:p>
        </xdr:txBody>
      </xdr:sp>
      <xdr:sp macro="" textlink="">
        <xdr:nvSpPr>
          <xdr:cNvPr id="3165" name="Text Box 93"/>
          <xdr:cNvSpPr txBox="1">
            <a:spLocks noChangeArrowheads="1"/>
          </xdr:cNvSpPr>
        </xdr:nvSpPr>
        <xdr:spPr bwMode="auto">
          <a:xfrm>
            <a:off x="861" y="13"/>
            <a:ext cx="1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(注)進相コンデンサは変圧</a:t>
            </a:r>
          </a:p>
        </xdr:txBody>
      </xdr:sp>
    </xdr:grpSp>
    <xdr:clientData/>
  </xdr:twoCellAnchor>
  <xdr:twoCellAnchor editAs="oneCell">
    <xdr:from>
      <xdr:col>20</xdr:col>
      <xdr:colOff>28575</xdr:colOff>
      <xdr:row>204</xdr:row>
      <xdr:rowOff>28575</xdr:rowOff>
    </xdr:from>
    <xdr:to>
      <xdr:col>23</xdr:col>
      <xdr:colOff>161925</xdr:colOff>
      <xdr:row>206</xdr:row>
      <xdr:rowOff>9525</xdr:rowOff>
    </xdr:to>
    <xdr:grpSp>
      <xdr:nvGrpSpPr>
        <xdr:cNvPr id="3166" name="Group 94"/>
        <xdr:cNvGrpSpPr>
          <a:grpSpLocks/>
        </xdr:cNvGrpSpPr>
      </xdr:nvGrpSpPr>
      <xdr:grpSpPr bwMode="auto">
        <a:xfrm>
          <a:off x="8201025" y="31594425"/>
          <a:ext cx="1562100" cy="304800"/>
          <a:chOff x="861" y="13"/>
          <a:chExt cx="164" cy="32"/>
        </a:xfrm>
      </xdr:grpSpPr>
      <xdr:sp macro="" textlink="">
        <xdr:nvSpPr>
          <xdr:cNvPr id="3167" name="Text Box 95"/>
          <xdr:cNvSpPr txBox="1">
            <a:spLocks noChangeArrowheads="1"/>
          </xdr:cNvSpPr>
        </xdr:nvSpPr>
        <xdr:spPr bwMode="auto">
          <a:xfrm>
            <a:off x="861" y="27"/>
            <a:ext cx="16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　 器の二次側に設置する。</a:t>
            </a:r>
          </a:p>
        </xdr:txBody>
      </xdr:sp>
      <xdr:sp macro="" textlink="">
        <xdr:nvSpPr>
          <xdr:cNvPr id="3168" name="Text Box 96"/>
          <xdr:cNvSpPr txBox="1">
            <a:spLocks noChangeArrowheads="1"/>
          </xdr:cNvSpPr>
        </xdr:nvSpPr>
        <xdr:spPr bwMode="auto">
          <a:xfrm>
            <a:off x="861" y="13"/>
            <a:ext cx="15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(注)進相コンデンサは変圧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_RECS\10_&#26360;&#39006;\20_&#35336;&#31639;&#26360;_Excel\VD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B\&#38283;&#30330;&#20013;&#12477;&#12501;&#12488;\LOAD-LIST\(UL)LOAD-LIST-&#65334;er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-VD2"/>
      <sheetName val="VD2-Data "/>
      <sheetName val="請求書"/>
    </sheetNames>
    <sheetDataSet>
      <sheetData sheetId="0"/>
      <sheetData sheetId="1">
        <row r="6">
          <cell r="D6">
            <v>8</v>
          </cell>
          <cell r="E6">
            <v>3.01</v>
          </cell>
          <cell r="F6">
            <v>0.13500000000000001</v>
          </cell>
          <cell r="G6">
            <v>0.21</v>
          </cell>
          <cell r="I6">
            <v>8</v>
          </cell>
          <cell r="J6">
            <v>3.01</v>
          </cell>
          <cell r="K6">
            <v>0.154</v>
          </cell>
          <cell r="L6">
            <v>0.21</v>
          </cell>
          <cell r="N6">
            <v>8</v>
          </cell>
        </row>
        <row r="7">
          <cell r="D7">
            <v>14</v>
          </cell>
          <cell r="E7">
            <v>1.71</v>
          </cell>
          <cell r="F7">
            <v>0.127</v>
          </cell>
          <cell r="G7">
            <v>0.24</v>
          </cell>
          <cell r="I7">
            <v>14</v>
          </cell>
          <cell r="J7">
            <v>1.71</v>
          </cell>
          <cell r="K7">
            <v>0.14499999999999999</v>
          </cell>
          <cell r="L7">
            <v>0.24</v>
          </cell>
          <cell r="N7">
            <v>14</v>
          </cell>
        </row>
        <row r="8">
          <cell r="D8">
            <v>22</v>
          </cell>
          <cell r="E8">
            <v>1.08</v>
          </cell>
          <cell r="F8">
            <v>0.11799999999999999</v>
          </cell>
          <cell r="G8">
            <v>0.27</v>
          </cell>
          <cell r="I8">
            <v>22</v>
          </cell>
          <cell r="J8">
            <v>1.08</v>
          </cell>
          <cell r="K8">
            <v>0.13500000000000001</v>
          </cell>
          <cell r="L8">
            <v>0.27</v>
          </cell>
          <cell r="N8">
            <v>22</v>
          </cell>
        </row>
        <row r="9">
          <cell r="D9">
            <v>38</v>
          </cell>
          <cell r="E9">
            <v>0.626</v>
          </cell>
          <cell r="F9">
            <v>0.108</v>
          </cell>
          <cell r="G9">
            <v>0.32</v>
          </cell>
          <cell r="I9">
            <v>38</v>
          </cell>
          <cell r="J9">
            <v>0.626</v>
          </cell>
          <cell r="K9">
            <v>0.124</v>
          </cell>
          <cell r="L9">
            <v>0.32</v>
          </cell>
          <cell r="N9">
            <v>38</v>
          </cell>
          <cell r="O9">
            <v>0.626</v>
          </cell>
          <cell r="P9">
            <v>0.28698368235161531</v>
          </cell>
        </row>
        <row r="10">
          <cell r="D10">
            <v>60</v>
          </cell>
          <cell r="E10">
            <v>0.39700000000000002</v>
          </cell>
          <cell r="F10">
            <v>0.1</v>
          </cell>
          <cell r="G10">
            <v>0.37</v>
          </cell>
          <cell r="I10">
            <v>60</v>
          </cell>
          <cell r="J10">
            <v>0.39700000000000002</v>
          </cell>
          <cell r="K10">
            <v>0.115</v>
          </cell>
          <cell r="L10">
            <v>0.37</v>
          </cell>
          <cell r="N10">
            <v>60</v>
          </cell>
        </row>
        <row r="11">
          <cell r="D11">
            <v>100</v>
          </cell>
          <cell r="E11">
            <v>0.23899999999999999</v>
          </cell>
          <cell r="F11">
            <v>9.2899999999999996E-2</v>
          </cell>
          <cell r="G11">
            <v>0.45</v>
          </cell>
          <cell r="I11">
            <v>100</v>
          </cell>
          <cell r="J11">
            <v>0.23899999999999999</v>
          </cell>
          <cell r="K11">
            <v>0.107</v>
          </cell>
          <cell r="L11">
            <v>0.45</v>
          </cell>
          <cell r="N11">
            <v>100</v>
          </cell>
        </row>
        <row r="12">
          <cell r="D12">
            <v>150</v>
          </cell>
          <cell r="E12">
            <v>0.159</v>
          </cell>
          <cell r="F12">
            <v>8.7900000000000006E-2</v>
          </cell>
          <cell r="G12">
            <v>0.52</v>
          </cell>
          <cell r="I12">
            <v>150</v>
          </cell>
          <cell r="J12">
            <v>0.159</v>
          </cell>
          <cell r="K12">
            <v>0.10199999999999999</v>
          </cell>
          <cell r="L12">
            <v>0.52</v>
          </cell>
          <cell r="N12">
            <v>150</v>
          </cell>
        </row>
        <row r="13">
          <cell r="D13">
            <v>200</v>
          </cell>
          <cell r="E13">
            <v>0.12</v>
          </cell>
          <cell r="F13">
            <v>8.72E-2</v>
          </cell>
          <cell r="G13">
            <v>0.51</v>
          </cell>
          <cell r="I13">
            <v>200</v>
          </cell>
          <cell r="J13">
            <v>0.12</v>
          </cell>
          <cell r="K13">
            <v>0.1</v>
          </cell>
          <cell r="L13">
            <v>0.51</v>
          </cell>
          <cell r="N13">
            <v>200</v>
          </cell>
        </row>
        <row r="14">
          <cell r="D14">
            <v>250</v>
          </cell>
          <cell r="E14">
            <v>9.8100000000000007E-2</v>
          </cell>
          <cell r="F14">
            <v>8.4699999999999998E-2</v>
          </cell>
          <cell r="G14">
            <v>0.55000000000000004</v>
          </cell>
          <cell r="I14">
            <v>250</v>
          </cell>
          <cell r="J14">
            <v>9.7699999999999995E-2</v>
          </cell>
          <cell r="K14">
            <v>9.7600000000000006E-2</v>
          </cell>
          <cell r="L14">
            <v>0.55000000000000004</v>
          </cell>
          <cell r="N14">
            <v>250</v>
          </cell>
        </row>
        <row r="15">
          <cell r="D15">
            <v>325</v>
          </cell>
          <cell r="E15">
            <v>7.6399999999999996E-2</v>
          </cell>
          <cell r="F15">
            <v>8.2100000000000006E-2</v>
          </cell>
          <cell r="G15">
            <v>0.61</v>
          </cell>
          <cell r="I15">
            <v>325</v>
          </cell>
          <cell r="J15">
            <v>7.5899999999999995E-2</v>
          </cell>
          <cell r="K15">
            <v>9.4299999999999995E-2</v>
          </cell>
          <cell r="L15">
            <v>0.61</v>
          </cell>
          <cell r="N15">
            <v>325</v>
          </cell>
        </row>
        <row r="16">
          <cell r="D16">
            <v>400</v>
          </cell>
          <cell r="E16">
            <v>6.3299999999999995E-2</v>
          </cell>
          <cell r="F16">
            <v>7.9799999999999996E-2</v>
          </cell>
          <cell r="G16">
            <v>0.67</v>
          </cell>
          <cell r="I16">
            <v>400</v>
          </cell>
          <cell r="J16">
            <v>6.2700000000000006E-2</v>
          </cell>
          <cell r="K16">
            <v>9.2200000000000004E-2</v>
          </cell>
          <cell r="L16">
            <v>0.67</v>
          </cell>
          <cell r="N16">
            <v>400</v>
          </cell>
        </row>
        <row r="17">
          <cell r="D17">
            <v>500</v>
          </cell>
          <cell r="E17">
            <v>5.21E-2</v>
          </cell>
          <cell r="F17">
            <v>7.7899999999999997E-2</v>
          </cell>
          <cell r="G17">
            <v>0.74</v>
          </cell>
          <cell r="I17">
            <v>500</v>
          </cell>
          <cell r="J17">
            <v>5.1299999999999998E-2</v>
          </cell>
          <cell r="K17">
            <v>0.09</v>
          </cell>
          <cell r="L17">
            <v>0.74</v>
          </cell>
          <cell r="N17">
            <v>500</v>
          </cell>
        </row>
        <row r="18">
          <cell r="D18">
            <v>600</v>
          </cell>
          <cell r="E18">
            <v>4.4900000000000002E-2</v>
          </cell>
          <cell r="F18">
            <v>7.8100000000000003E-2</v>
          </cell>
          <cell r="G18">
            <v>0.71</v>
          </cell>
          <cell r="I18">
            <v>600</v>
          </cell>
          <cell r="J18">
            <v>4.3999999999999997E-2</v>
          </cell>
          <cell r="K18">
            <v>8.9700000000000002E-2</v>
          </cell>
          <cell r="L18">
            <v>0.71</v>
          </cell>
          <cell r="N18">
            <v>600</v>
          </cell>
        </row>
        <row r="27">
          <cell r="D27">
            <v>1000</v>
          </cell>
          <cell r="E27">
            <v>0.4975</v>
          </cell>
          <cell r="F27">
            <v>4.9752000000000001</v>
          </cell>
          <cell r="G27">
            <v>5.000012128985289</v>
          </cell>
        </row>
        <row r="28">
          <cell r="D28">
            <v>1500</v>
          </cell>
          <cell r="E28">
            <v>0.54730000000000001</v>
          </cell>
          <cell r="F28">
            <v>5.4726999999999997</v>
          </cell>
          <cell r="G28">
            <v>5.4999984163634084</v>
          </cell>
        </row>
        <row r="29">
          <cell r="D29">
            <v>2000</v>
          </cell>
          <cell r="E29">
            <v>0.59699999999999998</v>
          </cell>
          <cell r="F29">
            <v>5.9702000000000002</v>
          </cell>
          <cell r="G29">
            <v>5.9999747532802168</v>
          </cell>
        </row>
        <row r="30">
          <cell r="D30">
            <v>3000</v>
          </cell>
          <cell r="E30">
            <v>0.64680000000000004</v>
          </cell>
          <cell r="F30">
            <v>6.4676999999999998</v>
          </cell>
          <cell r="G30">
            <v>6.499961040652475</v>
          </cell>
        </row>
        <row r="31">
          <cell r="D31">
            <v>4500</v>
          </cell>
          <cell r="E31">
            <v>0.69650000000000001</v>
          </cell>
          <cell r="F31">
            <v>6.9653</v>
          </cell>
          <cell r="G31">
            <v>7.000036881331412</v>
          </cell>
        </row>
        <row r="32">
          <cell r="D32">
            <v>6000</v>
          </cell>
          <cell r="E32">
            <v>0.74629999999999996</v>
          </cell>
          <cell r="F32">
            <v>7.4627999999999997</v>
          </cell>
          <cell r="G32">
            <v>7.5000231686308805</v>
          </cell>
        </row>
        <row r="33">
          <cell r="D33">
            <v>7500</v>
          </cell>
          <cell r="E33">
            <v>0.79600000000000004</v>
          </cell>
          <cell r="F33">
            <v>7.9603000000000002</v>
          </cell>
          <cell r="G33">
            <v>7.9999995056249853</v>
          </cell>
        </row>
        <row r="34">
          <cell r="D34">
            <v>10000</v>
          </cell>
          <cell r="E34">
            <v>0.89549999999999996</v>
          </cell>
          <cell r="F34">
            <v>8.9552999999999994</v>
          </cell>
          <cell r="G34">
            <v>8.9999621299203252</v>
          </cell>
        </row>
        <row r="35">
          <cell r="D35">
            <v>15000</v>
          </cell>
          <cell r="E35">
            <v>0.995</v>
          </cell>
          <cell r="F35">
            <v>9.9504000000000001</v>
          </cell>
          <cell r="G35">
            <v>10.000024257970578</v>
          </cell>
        </row>
        <row r="36">
          <cell r="D36">
            <v>20000</v>
          </cell>
          <cell r="E36">
            <v>1.194</v>
          </cell>
          <cell r="F36">
            <v>11.9405</v>
          </cell>
          <cell r="G36">
            <v>12.000049010316582</v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-1"/>
      <sheetName val="TR-2"/>
      <sheetName val="TR-3"/>
      <sheetName val="DATA"/>
    </sheetNames>
    <sheetDataSet>
      <sheetData sheetId="0"/>
      <sheetData sheetId="1"/>
      <sheetData sheetId="2"/>
      <sheetData sheetId="3">
        <row r="9">
          <cell r="B9">
            <v>0.15</v>
          </cell>
          <cell r="N9">
            <v>0.15</v>
          </cell>
        </row>
        <row r="10">
          <cell r="B10">
            <v>0.2</v>
          </cell>
          <cell r="C10">
            <v>79.545454545454533</v>
          </cell>
          <cell r="D10">
            <v>71.954545454545453</v>
          </cell>
          <cell r="E10">
            <v>65.018181818181816</v>
          </cell>
          <cell r="N10">
            <v>0.2</v>
          </cell>
          <cell r="O10">
            <v>79.545454545454533</v>
          </cell>
          <cell r="P10">
            <v>75.090909090909093</v>
          </cell>
          <cell r="Q10">
            <v>64.627272727272725</v>
          </cell>
        </row>
        <row r="11">
          <cell r="B11">
            <v>0.4</v>
          </cell>
          <cell r="C11">
            <v>68.181818181818187</v>
          </cell>
          <cell r="D11">
            <v>75.981818181818184</v>
          </cell>
          <cell r="E11">
            <v>65.827272727272728</v>
          </cell>
          <cell r="N11">
            <v>0.4</v>
          </cell>
          <cell r="O11">
            <v>68.181818181818187</v>
          </cell>
          <cell r="P11">
            <v>78.600000000000009</v>
          </cell>
          <cell r="Q11">
            <v>66.509090909090915</v>
          </cell>
        </row>
        <row r="12">
          <cell r="B12">
            <v>0.75</v>
          </cell>
          <cell r="C12">
            <v>69.696969696969688</v>
          </cell>
          <cell r="D12">
            <v>80.490909090909085</v>
          </cell>
          <cell r="E12">
            <v>65.406060606060592</v>
          </cell>
          <cell r="N12">
            <v>0.75</v>
          </cell>
          <cell r="O12">
            <v>69.696969696969688</v>
          </cell>
          <cell r="P12">
            <v>83.212121212121218</v>
          </cell>
          <cell r="Q12">
            <v>66.269696969696966</v>
          </cell>
        </row>
        <row r="13">
          <cell r="B13">
            <v>1.5</v>
          </cell>
          <cell r="C13">
            <v>68.181818181818173</v>
          </cell>
          <cell r="D13">
            <v>82.372727272727275</v>
          </cell>
          <cell r="E13">
            <v>63.590909090909086</v>
          </cell>
          <cell r="N13">
            <v>1.5</v>
          </cell>
          <cell r="O13">
            <v>68.181818181818173</v>
          </cell>
          <cell r="P13">
            <v>85.181818181818187</v>
          </cell>
          <cell r="Q13">
            <v>57.209090909090911</v>
          </cell>
        </row>
        <row r="14">
          <cell r="B14">
            <v>2.2000000000000002</v>
          </cell>
          <cell r="C14">
            <v>76.44628099173552</v>
          </cell>
          <cell r="D14">
            <v>86.665289256198349</v>
          </cell>
          <cell r="E14">
            <v>72.199173553719007</v>
          </cell>
          <cell r="N14">
            <v>2.2000000000000002</v>
          </cell>
          <cell r="O14">
            <v>76.44628099173552</v>
          </cell>
          <cell r="P14">
            <v>88.59421487603305</v>
          </cell>
          <cell r="Q14">
            <v>73.181818181818173</v>
          </cell>
        </row>
        <row r="15">
          <cell r="B15">
            <v>3.7</v>
          </cell>
          <cell r="C15">
            <v>72.481572481572471</v>
          </cell>
          <cell r="D15">
            <v>87.039557739557736</v>
          </cell>
          <cell r="E15">
            <v>72.491154791154784</v>
          </cell>
          <cell r="N15">
            <v>3.7</v>
          </cell>
          <cell r="O15">
            <v>72.481572481572471</v>
          </cell>
          <cell r="P15">
            <v>88.409336609336606</v>
          </cell>
          <cell r="Q15">
            <v>73.02137592137592</v>
          </cell>
        </row>
        <row r="16">
          <cell r="B16">
            <v>5.5</v>
          </cell>
          <cell r="C16">
            <v>76.033057851239647</v>
          </cell>
          <cell r="D16">
            <v>89.283471074380159</v>
          </cell>
          <cell r="E16">
            <v>75.880991735537179</v>
          </cell>
          <cell r="N16">
            <v>5.5</v>
          </cell>
          <cell r="O16">
            <v>76.033057851239647</v>
          </cell>
          <cell r="P16">
            <v>90.195867768595051</v>
          </cell>
          <cell r="Q16">
            <v>77.631404958677692</v>
          </cell>
        </row>
        <row r="17">
          <cell r="B17">
            <v>7.5</v>
          </cell>
          <cell r="C17">
            <v>78.787878787878782</v>
          </cell>
          <cell r="D17">
            <v>89.424242424242422</v>
          </cell>
          <cell r="E17">
            <v>78.393939393939391</v>
          </cell>
          <cell r="N17">
            <v>7.5</v>
          </cell>
          <cell r="O17">
            <v>78.787878787878782</v>
          </cell>
          <cell r="P17">
            <v>90.454545454545453</v>
          </cell>
          <cell r="Q17">
            <v>79.372727272727261</v>
          </cell>
        </row>
        <row r="18">
          <cell r="B18">
            <v>11</v>
          </cell>
          <cell r="C18">
            <v>76.446280991735534</v>
          </cell>
          <cell r="D18">
            <v>91.876859504132241</v>
          </cell>
          <cell r="E18">
            <v>76.458677685950406</v>
          </cell>
          <cell r="N18">
            <v>11</v>
          </cell>
          <cell r="O18">
            <v>76.446280991735534</v>
          </cell>
          <cell r="P18">
            <v>92.588429752066105</v>
          </cell>
          <cell r="Q18">
            <v>77.729752066115708</v>
          </cell>
        </row>
        <row r="19">
          <cell r="B19">
            <v>15</v>
          </cell>
          <cell r="C19">
            <v>78.787878787878782</v>
          </cell>
          <cell r="D19">
            <v>92.269696969696966</v>
          </cell>
          <cell r="E19">
            <v>78.378787878787875</v>
          </cell>
          <cell r="N19">
            <v>15</v>
          </cell>
          <cell r="O19">
            <v>78.787878787878782</v>
          </cell>
          <cell r="P19">
            <v>92.684848484848487</v>
          </cell>
          <cell r="Q19">
            <v>80.11212121212121</v>
          </cell>
        </row>
        <row r="20">
          <cell r="B20">
            <v>18.5</v>
          </cell>
          <cell r="C20">
            <v>82.309582309582311</v>
          </cell>
          <cell r="D20">
            <v>92.8</v>
          </cell>
          <cell r="E20">
            <v>78.125061425061432</v>
          </cell>
          <cell r="N20">
            <v>18.5</v>
          </cell>
          <cell r="O20">
            <v>82.309582309582311</v>
          </cell>
          <cell r="P20">
            <v>93.229238329238328</v>
          </cell>
          <cell r="Q20">
            <v>80.078869778869787</v>
          </cell>
        </row>
        <row r="21">
          <cell r="B21">
            <v>22</v>
          </cell>
          <cell r="C21">
            <v>83.677685950413206</v>
          </cell>
          <cell r="D21">
            <v>93.061157024793388</v>
          </cell>
          <cell r="E21">
            <v>81.596694214876024</v>
          </cell>
          <cell r="N21">
            <v>22</v>
          </cell>
          <cell r="O21">
            <v>83.677685950413206</v>
          </cell>
          <cell r="P21">
            <v>93.530578512396687</v>
          </cell>
          <cell r="Q21">
            <v>82.65371900826446</v>
          </cell>
        </row>
        <row r="22">
          <cell r="B22">
            <v>30</v>
          </cell>
          <cell r="C22">
            <v>78.787878787878782</v>
          </cell>
          <cell r="D22">
            <v>92.924242424242422</v>
          </cell>
          <cell r="E22">
            <v>80.012121212121215</v>
          </cell>
          <cell r="N22">
            <v>30</v>
          </cell>
          <cell r="O22">
            <v>78.787878787878782</v>
          </cell>
          <cell r="P22">
            <v>93.284848484848482</v>
          </cell>
          <cell r="Q22">
            <v>82.236363636363635</v>
          </cell>
        </row>
        <row r="23">
          <cell r="B23">
            <v>37</v>
          </cell>
          <cell r="C23">
            <v>82.309582309582311</v>
          </cell>
          <cell r="D23">
            <v>93.9953316953317</v>
          </cell>
          <cell r="E23">
            <v>85.589434889434884</v>
          </cell>
          <cell r="N23">
            <v>37</v>
          </cell>
          <cell r="O23">
            <v>82.309582309582311</v>
          </cell>
          <cell r="P23">
            <v>93.653808353808344</v>
          </cell>
          <cell r="Q23">
            <v>86.518673218673214</v>
          </cell>
        </row>
        <row r="24">
          <cell r="B24">
            <v>45</v>
          </cell>
          <cell r="C24">
            <v>82.828282828282823</v>
          </cell>
          <cell r="D24">
            <v>92.837373737373738</v>
          </cell>
          <cell r="E24">
            <v>82.283838383838386</v>
          </cell>
          <cell r="N24">
            <v>45</v>
          </cell>
          <cell r="O24">
            <v>82.828282828282823</v>
          </cell>
          <cell r="P24">
            <v>93.706060606060603</v>
          </cell>
          <cell r="Q24">
            <v>84.864646464646469</v>
          </cell>
        </row>
        <row r="25">
          <cell r="B25">
            <v>55</v>
          </cell>
          <cell r="C25">
            <v>82.644628099173545</v>
          </cell>
          <cell r="D25">
            <v>94.008264462809919</v>
          </cell>
          <cell r="E25">
            <v>80.865289256198338</v>
          </cell>
          <cell r="N25">
            <v>55</v>
          </cell>
          <cell r="O25">
            <v>82.644628099173545</v>
          </cell>
          <cell r="P25">
            <v>94.538842975206606</v>
          </cell>
          <cell r="Q25">
            <v>83.576033057851248</v>
          </cell>
        </row>
        <row r="26">
          <cell r="C26" t="str">
            <v/>
          </cell>
          <cell r="D26" t="str">
            <v/>
          </cell>
          <cell r="E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O31" t="str">
            <v/>
          </cell>
          <cell r="P31" t="str">
            <v/>
          </cell>
          <cell r="Q3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53"/>
  <sheetViews>
    <sheetView tabSelected="1" zoomScaleNormal="103" zoomScaleSheetLayoutView="100" workbookViewId="0"/>
  </sheetViews>
  <sheetFormatPr defaultRowHeight="12" x14ac:dyDescent="0.15"/>
  <cols>
    <col min="1" max="1" width="1.25" style="4" customWidth="1"/>
    <col min="2" max="2" width="6.125" style="4" customWidth="1"/>
    <col min="3" max="3" width="3" style="4" customWidth="1"/>
    <col min="4" max="6" width="3.125" style="4" customWidth="1"/>
    <col min="7" max="7" width="6.25" style="4" customWidth="1"/>
    <col min="8" max="8" width="6.75" style="4" customWidth="1"/>
    <col min="9" max="9" width="5.625" style="4" customWidth="1"/>
    <col min="10" max="27" width="6.25" style="4" customWidth="1"/>
    <col min="28" max="28" width="12" style="4" customWidth="1"/>
    <col min="29" max="29" width="1.25" style="4" customWidth="1"/>
    <col min="30" max="30" width="6.625" style="4" customWidth="1"/>
    <col min="31" max="16384" width="9" style="4"/>
  </cols>
  <sheetData>
    <row r="1" spans="2:28" ht="7.5" customHeight="1" thickBot="1" x14ac:dyDescent="0.2"/>
    <row r="2" spans="2:28" ht="13.5" customHeight="1" x14ac:dyDescent="0.15">
      <c r="B2" s="151" t="s">
        <v>56</v>
      </c>
      <c r="C2" s="152"/>
      <c r="D2" s="152"/>
      <c r="E2" s="152"/>
      <c r="F2" s="152"/>
      <c r="G2" s="152"/>
      <c r="H2" s="152"/>
      <c r="I2" s="152"/>
      <c r="J2" s="152"/>
      <c r="K2" s="152"/>
      <c r="L2" s="153"/>
      <c r="M2" s="30" t="s">
        <v>71</v>
      </c>
      <c r="N2" s="309"/>
      <c r="O2" s="310"/>
      <c r="P2" s="310"/>
      <c r="Q2" s="311" t="s">
        <v>100</v>
      </c>
      <c r="R2" s="312"/>
      <c r="S2" s="312"/>
      <c r="T2" s="312"/>
      <c r="U2" s="312"/>
      <c r="V2" s="312"/>
      <c r="W2" s="313"/>
      <c r="X2" s="8" t="s">
        <v>43</v>
      </c>
      <c r="Y2" s="5"/>
      <c r="Z2" s="5"/>
      <c r="AA2" s="5"/>
      <c r="AB2" s="6"/>
    </row>
    <row r="3" spans="2:28" ht="13.5" customHeight="1" x14ac:dyDescent="0.15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6"/>
      <c r="M3" s="31" t="s">
        <v>72</v>
      </c>
      <c r="N3" s="32"/>
      <c r="O3" s="59" t="s">
        <v>73</v>
      </c>
      <c r="P3" s="80" t="s">
        <v>98</v>
      </c>
      <c r="Q3" s="314"/>
      <c r="R3" s="315"/>
      <c r="S3" s="315"/>
      <c r="T3" s="315"/>
      <c r="U3" s="315"/>
      <c r="V3" s="315"/>
      <c r="W3" s="316"/>
      <c r="X3" s="320" t="s">
        <v>101</v>
      </c>
      <c r="Y3" s="321"/>
      <c r="Z3" s="321"/>
      <c r="AA3" s="321"/>
      <c r="AB3" s="322"/>
    </row>
    <row r="4" spans="2:28" ht="11.25" customHeight="1" x14ac:dyDescent="0.15">
      <c r="B4" s="157"/>
      <c r="C4" s="158"/>
      <c r="D4" s="158"/>
      <c r="E4" s="158"/>
      <c r="F4" s="158"/>
      <c r="G4" s="158"/>
      <c r="H4" s="158"/>
      <c r="I4" s="158"/>
      <c r="J4" s="158"/>
      <c r="K4" s="158"/>
      <c r="L4" s="159"/>
      <c r="M4" s="131" t="s">
        <v>99</v>
      </c>
      <c r="N4" s="132"/>
      <c r="O4" s="132"/>
      <c r="P4" s="133"/>
      <c r="Q4" s="317"/>
      <c r="R4" s="318"/>
      <c r="S4" s="318"/>
      <c r="T4" s="318"/>
      <c r="U4" s="318"/>
      <c r="V4" s="318"/>
      <c r="W4" s="319"/>
      <c r="X4" s="323"/>
      <c r="Y4" s="324"/>
      <c r="Z4" s="324"/>
      <c r="AA4" s="324"/>
      <c r="AB4" s="325"/>
    </row>
    <row r="5" spans="2:28" ht="11.25" customHeight="1" x14ac:dyDescent="0.15">
      <c r="B5" s="160" t="s">
        <v>69</v>
      </c>
      <c r="C5" s="161"/>
      <c r="D5" s="162"/>
      <c r="E5" s="182" t="s">
        <v>74</v>
      </c>
      <c r="F5" s="183"/>
      <c r="G5" s="145" t="s">
        <v>70</v>
      </c>
      <c r="H5" s="146"/>
      <c r="I5" s="146"/>
      <c r="J5" s="146"/>
      <c r="K5" s="146"/>
      <c r="L5" s="147"/>
      <c r="M5" s="139" t="s">
        <v>57</v>
      </c>
      <c r="N5" s="140"/>
      <c r="O5" s="141"/>
      <c r="P5" s="188" t="s">
        <v>61</v>
      </c>
      <c r="Q5" s="189"/>
      <c r="R5" s="189"/>
      <c r="S5" s="189"/>
      <c r="T5" s="190"/>
      <c r="U5" s="173" t="s">
        <v>62</v>
      </c>
      <c r="V5" s="174"/>
      <c r="W5" s="174"/>
      <c r="X5" s="174"/>
      <c r="Y5" s="174"/>
      <c r="Z5" s="174"/>
      <c r="AA5" s="175"/>
      <c r="AB5" s="134" t="s">
        <v>68</v>
      </c>
    </row>
    <row r="6" spans="2:28" ht="12" customHeight="1" x14ac:dyDescent="0.15">
      <c r="B6" s="163"/>
      <c r="C6" s="164"/>
      <c r="D6" s="165"/>
      <c r="E6" s="184"/>
      <c r="F6" s="185"/>
      <c r="G6" s="148"/>
      <c r="H6" s="149"/>
      <c r="I6" s="149"/>
      <c r="J6" s="149"/>
      <c r="K6" s="149"/>
      <c r="L6" s="150"/>
      <c r="M6" s="142"/>
      <c r="N6" s="143"/>
      <c r="O6" s="144"/>
      <c r="P6" s="191" t="s">
        <v>60</v>
      </c>
      <c r="Q6" s="192"/>
      <c r="R6" s="193"/>
      <c r="S6" s="179" t="s">
        <v>59</v>
      </c>
      <c r="T6" s="180"/>
      <c r="U6" s="176" t="s">
        <v>60</v>
      </c>
      <c r="V6" s="177"/>
      <c r="W6" s="178"/>
      <c r="X6" s="169" t="s">
        <v>58</v>
      </c>
      <c r="Y6" s="170"/>
      <c r="Z6" s="57" t="s">
        <v>66</v>
      </c>
      <c r="AA6" s="58" t="s">
        <v>67</v>
      </c>
      <c r="AB6" s="135"/>
    </row>
    <row r="7" spans="2:28" ht="12" customHeight="1" x14ac:dyDescent="0.15">
      <c r="B7" s="166"/>
      <c r="C7" s="167"/>
      <c r="D7" s="168"/>
      <c r="E7" s="186"/>
      <c r="F7" s="187"/>
      <c r="G7" s="33" t="s">
        <v>7</v>
      </c>
      <c r="H7" s="33" t="s">
        <v>63</v>
      </c>
      <c r="I7" s="137" t="s">
        <v>64</v>
      </c>
      <c r="J7" s="138"/>
      <c r="K7" s="137" t="s">
        <v>65</v>
      </c>
      <c r="L7" s="138"/>
      <c r="M7" s="34" t="s">
        <v>9</v>
      </c>
      <c r="N7" s="34" t="s">
        <v>10</v>
      </c>
      <c r="O7" s="35" t="s">
        <v>8</v>
      </c>
      <c r="P7" s="36" t="s">
        <v>9</v>
      </c>
      <c r="Q7" s="34" t="s">
        <v>10</v>
      </c>
      <c r="R7" s="35" t="s">
        <v>8</v>
      </c>
      <c r="S7" s="171"/>
      <c r="T7" s="181"/>
      <c r="U7" s="36" t="s">
        <v>9</v>
      </c>
      <c r="V7" s="34" t="s">
        <v>10</v>
      </c>
      <c r="W7" s="35" t="s">
        <v>8</v>
      </c>
      <c r="X7" s="171"/>
      <c r="Y7" s="172"/>
      <c r="Z7" s="37" t="s">
        <v>10</v>
      </c>
      <c r="AA7" s="38" t="s">
        <v>10</v>
      </c>
      <c r="AB7" s="136"/>
    </row>
    <row r="8" spans="2:28" ht="11.25" customHeight="1" x14ac:dyDescent="0.15">
      <c r="B8" s="326"/>
      <c r="C8" s="327"/>
      <c r="D8" s="327"/>
      <c r="E8" s="328"/>
      <c r="F8" s="329"/>
      <c r="G8" s="330"/>
      <c r="H8" s="331" t="s">
        <v>8</v>
      </c>
      <c r="I8" s="332"/>
      <c r="J8" s="332"/>
      <c r="K8" s="333"/>
      <c r="L8" s="333"/>
      <c r="M8" s="334"/>
      <c r="N8" s="334"/>
      <c r="O8" s="335"/>
      <c r="P8" s="334"/>
      <c r="Q8" s="334"/>
      <c r="R8" s="334"/>
      <c r="S8" s="336"/>
      <c r="T8" s="337"/>
      <c r="U8" s="334"/>
      <c r="V8" s="334"/>
      <c r="W8" s="334"/>
      <c r="X8" s="336"/>
      <c r="Y8" s="338"/>
      <c r="Z8" s="334"/>
      <c r="AA8" s="335"/>
      <c r="AB8" s="39"/>
    </row>
    <row r="9" spans="2:28" ht="11.25" customHeight="1" x14ac:dyDescent="0.15">
      <c r="B9" s="339" t="str">
        <f>'Load-List'!E2</f>
        <v>HV-01</v>
      </c>
      <c r="C9" s="340"/>
      <c r="D9" s="340"/>
      <c r="E9" s="341" t="str">
        <f>'Load-List'!E3</f>
        <v>S/S-101</v>
      </c>
      <c r="F9" s="342"/>
      <c r="G9" s="343" t="str">
        <f>'Load-List'!E5</f>
        <v>101-01</v>
      </c>
      <c r="H9" s="344">
        <f>'Load-List'!H5</f>
        <v>750</v>
      </c>
      <c r="I9" s="345" t="str">
        <f>'Load-List'!B5</f>
        <v>新設</v>
      </c>
      <c r="J9" s="345"/>
      <c r="K9" s="346" t="str">
        <f>'Load-List'!J7</f>
        <v>油入自冷却式</v>
      </c>
      <c r="L9" s="346"/>
      <c r="M9" s="347">
        <f>'Load-List'!L2</f>
        <v>0</v>
      </c>
      <c r="N9" s="347">
        <f>'Load-List'!L3</f>
        <v>0</v>
      </c>
      <c r="O9" s="348">
        <f>'Load-List'!L4</f>
        <v>0</v>
      </c>
      <c r="P9" s="347">
        <f>'Load-List'!P4</f>
        <v>0</v>
      </c>
      <c r="Q9" s="347">
        <f>'Load-List'!P5</f>
        <v>0</v>
      </c>
      <c r="R9" s="347">
        <f>'Load-List'!P6</f>
        <v>0</v>
      </c>
      <c r="S9" s="349">
        <f>'Load-List'!P3</f>
        <v>0</v>
      </c>
      <c r="T9" s="350"/>
      <c r="U9" s="347">
        <f>'Load-List'!T4</f>
        <v>0</v>
      </c>
      <c r="V9" s="347">
        <f>'Load-List'!T5</f>
        <v>-188</v>
      </c>
      <c r="W9" s="347">
        <f>'Load-List'!T6</f>
        <v>188</v>
      </c>
      <c r="X9" s="349">
        <f>'Load-List'!T3</f>
        <v>25.066666666666666</v>
      </c>
      <c r="Y9" s="351"/>
      <c r="Z9" s="352">
        <f>'Load-List'!U5</f>
        <v>200</v>
      </c>
      <c r="AA9" s="353">
        <f>'Load-List'!U7</f>
        <v>12</v>
      </c>
      <c r="AB9" s="40"/>
    </row>
    <row r="10" spans="2:28" ht="12" customHeight="1" x14ac:dyDescent="0.15">
      <c r="B10" s="339"/>
      <c r="C10" s="340"/>
      <c r="D10" s="340"/>
      <c r="E10" s="354"/>
      <c r="F10" s="355"/>
      <c r="G10" s="356"/>
      <c r="H10" s="357"/>
      <c r="I10" s="358"/>
      <c r="J10" s="358"/>
      <c r="K10" s="359"/>
      <c r="L10" s="359"/>
      <c r="M10" s="360"/>
      <c r="N10" s="360"/>
      <c r="O10" s="361"/>
      <c r="P10" s="360"/>
      <c r="Q10" s="360"/>
      <c r="R10" s="360"/>
      <c r="S10" s="362"/>
      <c r="T10" s="363"/>
      <c r="U10" s="360"/>
      <c r="V10" s="360"/>
      <c r="W10" s="360"/>
      <c r="X10" s="362"/>
      <c r="Y10" s="268"/>
      <c r="Z10" s="364"/>
      <c r="AA10" s="365"/>
      <c r="AB10" s="41"/>
    </row>
    <row r="11" spans="2:28" ht="12" customHeight="1" x14ac:dyDescent="0.15">
      <c r="B11" s="366"/>
      <c r="C11" s="367"/>
      <c r="D11" s="368"/>
      <c r="E11" s="354"/>
      <c r="F11" s="355"/>
      <c r="G11" s="356"/>
      <c r="H11" s="357"/>
      <c r="I11" s="358"/>
      <c r="J11" s="358"/>
      <c r="K11" s="359"/>
      <c r="L11" s="359"/>
      <c r="M11" s="360"/>
      <c r="N11" s="360"/>
      <c r="O11" s="361"/>
      <c r="P11" s="360"/>
      <c r="Q11" s="360"/>
      <c r="R11" s="360"/>
      <c r="S11" s="362"/>
      <c r="T11" s="363"/>
      <c r="U11" s="360"/>
      <c r="V11" s="360"/>
      <c r="W11" s="360"/>
      <c r="X11" s="362"/>
      <c r="Y11" s="268"/>
      <c r="Z11" s="364"/>
      <c r="AA11" s="365"/>
      <c r="AB11" s="42"/>
    </row>
    <row r="12" spans="2:28" ht="12" customHeight="1" x14ac:dyDescent="0.15">
      <c r="B12" s="339"/>
      <c r="C12" s="340"/>
      <c r="D12" s="340"/>
      <c r="E12" s="354"/>
      <c r="F12" s="355"/>
      <c r="G12" s="356"/>
      <c r="H12" s="357"/>
      <c r="I12" s="358"/>
      <c r="J12" s="358"/>
      <c r="K12" s="359"/>
      <c r="L12" s="359"/>
      <c r="M12" s="360"/>
      <c r="N12" s="360"/>
      <c r="O12" s="361"/>
      <c r="P12" s="360"/>
      <c r="Q12" s="360"/>
      <c r="R12" s="360"/>
      <c r="S12" s="362"/>
      <c r="T12" s="363"/>
      <c r="U12" s="360"/>
      <c r="V12" s="360"/>
      <c r="W12" s="360"/>
      <c r="X12" s="362"/>
      <c r="Y12" s="268"/>
      <c r="Z12" s="364"/>
      <c r="AA12" s="365"/>
      <c r="AB12" s="42"/>
    </row>
    <row r="13" spans="2:28" ht="12" customHeight="1" x14ac:dyDescent="0.15">
      <c r="B13" s="339"/>
      <c r="C13" s="340"/>
      <c r="D13" s="340"/>
      <c r="E13" s="354"/>
      <c r="F13" s="355"/>
      <c r="G13" s="356"/>
      <c r="H13" s="357"/>
      <c r="I13" s="358"/>
      <c r="J13" s="358"/>
      <c r="K13" s="359"/>
      <c r="L13" s="359"/>
      <c r="M13" s="360"/>
      <c r="N13" s="360"/>
      <c r="O13" s="361"/>
      <c r="P13" s="360"/>
      <c r="Q13" s="360"/>
      <c r="R13" s="360"/>
      <c r="S13" s="362"/>
      <c r="T13" s="363"/>
      <c r="U13" s="360"/>
      <c r="V13" s="360"/>
      <c r="W13" s="360"/>
      <c r="X13" s="362"/>
      <c r="Y13" s="268"/>
      <c r="Z13" s="364"/>
      <c r="AA13" s="365"/>
      <c r="AB13" s="42"/>
    </row>
    <row r="14" spans="2:28" x14ac:dyDescent="0.15">
      <c r="B14" s="339"/>
      <c r="C14" s="340"/>
      <c r="D14" s="340"/>
      <c r="E14" s="354"/>
      <c r="F14" s="355"/>
      <c r="G14" s="356"/>
      <c r="H14" s="357"/>
      <c r="I14" s="358"/>
      <c r="J14" s="358"/>
      <c r="K14" s="359"/>
      <c r="L14" s="359"/>
      <c r="M14" s="360"/>
      <c r="N14" s="360"/>
      <c r="O14" s="361"/>
      <c r="P14" s="360"/>
      <c r="Q14" s="360"/>
      <c r="R14" s="360"/>
      <c r="S14" s="362"/>
      <c r="T14" s="363"/>
      <c r="U14" s="360"/>
      <c r="V14" s="360"/>
      <c r="W14" s="360"/>
      <c r="X14" s="362"/>
      <c r="Y14" s="268"/>
      <c r="Z14" s="364"/>
      <c r="AA14" s="365"/>
      <c r="AB14" s="41"/>
    </row>
    <row r="15" spans="2:28" x14ac:dyDescent="0.15">
      <c r="B15" s="339"/>
      <c r="C15" s="340"/>
      <c r="D15" s="340"/>
      <c r="E15" s="354"/>
      <c r="F15" s="355"/>
      <c r="G15" s="356"/>
      <c r="H15" s="357"/>
      <c r="I15" s="358"/>
      <c r="J15" s="358"/>
      <c r="K15" s="359"/>
      <c r="L15" s="359"/>
      <c r="M15" s="360"/>
      <c r="N15" s="360"/>
      <c r="O15" s="361"/>
      <c r="P15" s="360"/>
      <c r="Q15" s="360"/>
      <c r="R15" s="360"/>
      <c r="S15" s="362"/>
      <c r="T15" s="363"/>
      <c r="U15" s="360"/>
      <c r="V15" s="360"/>
      <c r="W15" s="360"/>
      <c r="X15" s="362"/>
      <c r="Y15" s="268"/>
      <c r="Z15" s="364"/>
      <c r="AA15" s="365"/>
      <c r="AB15" s="42"/>
    </row>
    <row r="16" spans="2:28" x14ac:dyDescent="0.15">
      <c r="B16" s="339"/>
      <c r="C16" s="340"/>
      <c r="D16" s="340"/>
      <c r="E16" s="354"/>
      <c r="F16" s="355"/>
      <c r="G16" s="356"/>
      <c r="H16" s="357"/>
      <c r="I16" s="358"/>
      <c r="J16" s="358"/>
      <c r="K16" s="359"/>
      <c r="L16" s="359"/>
      <c r="M16" s="360"/>
      <c r="N16" s="360"/>
      <c r="O16" s="361"/>
      <c r="P16" s="360"/>
      <c r="Q16" s="360"/>
      <c r="R16" s="360"/>
      <c r="S16" s="362"/>
      <c r="T16" s="363"/>
      <c r="U16" s="360"/>
      <c r="V16" s="360"/>
      <c r="W16" s="360"/>
      <c r="X16" s="362"/>
      <c r="Y16" s="268"/>
      <c r="Z16" s="364"/>
      <c r="AA16" s="365"/>
      <c r="AB16" s="42"/>
    </row>
    <row r="17" spans="2:28" x14ac:dyDescent="0.15">
      <c r="B17" s="339"/>
      <c r="C17" s="340"/>
      <c r="D17" s="340"/>
      <c r="E17" s="354"/>
      <c r="F17" s="355"/>
      <c r="G17" s="356"/>
      <c r="H17" s="357"/>
      <c r="I17" s="358"/>
      <c r="J17" s="358"/>
      <c r="K17" s="359"/>
      <c r="L17" s="359"/>
      <c r="M17" s="360"/>
      <c r="N17" s="360"/>
      <c r="O17" s="361"/>
      <c r="P17" s="360"/>
      <c r="Q17" s="360"/>
      <c r="R17" s="360"/>
      <c r="S17" s="362"/>
      <c r="T17" s="363"/>
      <c r="U17" s="360"/>
      <c r="V17" s="360"/>
      <c r="W17" s="360"/>
      <c r="X17" s="362"/>
      <c r="Y17" s="268"/>
      <c r="Z17" s="364"/>
      <c r="AA17" s="365"/>
      <c r="AB17" s="42"/>
    </row>
    <row r="18" spans="2:28" ht="12" customHeight="1" x14ac:dyDescent="0.15">
      <c r="B18" s="366"/>
      <c r="C18" s="367"/>
      <c r="D18" s="368"/>
      <c r="E18" s="354"/>
      <c r="F18" s="355"/>
      <c r="G18" s="369"/>
      <c r="H18" s="357"/>
      <c r="I18" s="358"/>
      <c r="J18" s="358"/>
      <c r="K18" s="359"/>
      <c r="L18" s="359"/>
      <c r="M18" s="360"/>
      <c r="N18" s="360"/>
      <c r="O18" s="361"/>
      <c r="P18" s="360"/>
      <c r="Q18" s="360"/>
      <c r="R18" s="360"/>
      <c r="S18" s="362"/>
      <c r="T18" s="363"/>
      <c r="U18" s="360"/>
      <c r="V18" s="360"/>
      <c r="W18" s="360"/>
      <c r="X18" s="362"/>
      <c r="Y18" s="268"/>
      <c r="Z18" s="364"/>
      <c r="AA18" s="365"/>
      <c r="AB18" s="42"/>
    </row>
    <row r="19" spans="2:28" ht="12" customHeight="1" x14ac:dyDescent="0.15">
      <c r="B19" s="339"/>
      <c r="C19" s="340"/>
      <c r="D19" s="340"/>
      <c r="E19" s="354"/>
      <c r="F19" s="355"/>
      <c r="G19" s="369"/>
      <c r="H19" s="357"/>
      <c r="I19" s="358"/>
      <c r="J19" s="358"/>
      <c r="K19" s="359"/>
      <c r="L19" s="359"/>
      <c r="M19" s="360"/>
      <c r="N19" s="360"/>
      <c r="O19" s="361"/>
      <c r="P19" s="360"/>
      <c r="Q19" s="360"/>
      <c r="R19" s="360"/>
      <c r="S19" s="362"/>
      <c r="T19" s="363"/>
      <c r="U19" s="360"/>
      <c r="V19" s="360"/>
      <c r="W19" s="360"/>
      <c r="X19" s="362"/>
      <c r="Y19" s="268"/>
      <c r="Z19" s="364"/>
      <c r="AA19" s="365"/>
      <c r="AB19" s="42"/>
    </row>
    <row r="20" spans="2:28" x14ac:dyDescent="0.15">
      <c r="B20" s="339"/>
      <c r="C20" s="340"/>
      <c r="D20" s="340"/>
      <c r="E20" s="354"/>
      <c r="F20" s="355"/>
      <c r="G20" s="369"/>
      <c r="H20" s="357"/>
      <c r="I20" s="358"/>
      <c r="J20" s="358"/>
      <c r="K20" s="359"/>
      <c r="L20" s="359"/>
      <c r="M20" s="360"/>
      <c r="N20" s="360"/>
      <c r="O20" s="361"/>
      <c r="P20" s="360"/>
      <c r="Q20" s="360"/>
      <c r="R20" s="360"/>
      <c r="S20" s="362"/>
      <c r="T20" s="363"/>
      <c r="U20" s="360"/>
      <c r="V20" s="360"/>
      <c r="W20" s="360"/>
      <c r="X20" s="362"/>
      <c r="Y20" s="268"/>
      <c r="Z20" s="364"/>
      <c r="AA20" s="365"/>
      <c r="AB20" s="42"/>
    </row>
    <row r="21" spans="2:28" x14ac:dyDescent="0.15">
      <c r="B21" s="339"/>
      <c r="C21" s="340"/>
      <c r="D21" s="340"/>
      <c r="E21" s="354"/>
      <c r="F21" s="355"/>
      <c r="G21" s="356"/>
      <c r="H21" s="357"/>
      <c r="I21" s="358"/>
      <c r="J21" s="358"/>
      <c r="K21" s="359"/>
      <c r="L21" s="359"/>
      <c r="M21" s="360"/>
      <c r="N21" s="360"/>
      <c r="O21" s="361"/>
      <c r="P21" s="360"/>
      <c r="Q21" s="360"/>
      <c r="R21" s="360"/>
      <c r="S21" s="362"/>
      <c r="T21" s="363"/>
      <c r="U21" s="360"/>
      <c r="V21" s="360"/>
      <c r="W21" s="360"/>
      <c r="X21" s="362"/>
      <c r="Y21" s="268"/>
      <c r="Z21" s="364"/>
      <c r="AA21" s="365"/>
      <c r="AB21" s="42"/>
    </row>
    <row r="22" spans="2:28" x14ac:dyDescent="0.15">
      <c r="B22" s="339"/>
      <c r="C22" s="340"/>
      <c r="D22" s="340"/>
      <c r="E22" s="354"/>
      <c r="F22" s="355"/>
      <c r="G22" s="369"/>
      <c r="H22" s="357"/>
      <c r="I22" s="358"/>
      <c r="J22" s="358"/>
      <c r="K22" s="359"/>
      <c r="L22" s="359"/>
      <c r="M22" s="360"/>
      <c r="N22" s="360"/>
      <c r="O22" s="361"/>
      <c r="P22" s="360"/>
      <c r="Q22" s="360"/>
      <c r="R22" s="360"/>
      <c r="S22" s="362"/>
      <c r="T22" s="363"/>
      <c r="U22" s="360"/>
      <c r="V22" s="360"/>
      <c r="W22" s="360"/>
      <c r="X22" s="362"/>
      <c r="Y22" s="268"/>
      <c r="Z22" s="364"/>
      <c r="AA22" s="365"/>
      <c r="AB22" s="42"/>
    </row>
    <row r="23" spans="2:28" x14ac:dyDescent="0.15">
      <c r="B23" s="339"/>
      <c r="C23" s="340"/>
      <c r="D23" s="340"/>
      <c r="E23" s="354"/>
      <c r="F23" s="355"/>
      <c r="G23" s="369"/>
      <c r="H23" s="357"/>
      <c r="I23" s="358"/>
      <c r="J23" s="358"/>
      <c r="K23" s="359"/>
      <c r="L23" s="359"/>
      <c r="M23" s="360"/>
      <c r="N23" s="360"/>
      <c r="O23" s="361"/>
      <c r="P23" s="360"/>
      <c r="Q23" s="360"/>
      <c r="R23" s="360"/>
      <c r="S23" s="362"/>
      <c r="T23" s="363"/>
      <c r="U23" s="360"/>
      <c r="V23" s="360"/>
      <c r="W23" s="360"/>
      <c r="X23" s="362"/>
      <c r="Y23" s="268"/>
      <c r="Z23" s="364"/>
      <c r="AA23" s="365"/>
      <c r="AB23" s="42"/>
    </row>
    <row r="24" spans="2:28" x14ac:dyDescent="0.15">
      <c r="B24" s="339"/>
      <c r="C24" s="340"/>
      <c r="D24" s="340"/>
      <c r="E24" s="354"/>
      <c r="F24" s="355"/>
      <c r="G24" s="356"/>
      <c r="H24" s="357"/>
      <c r="I24" s="358"/>
      <c r="J24" s="358"/>
      <c r="K24" s="359"/>
      <c r="L24" s="359"/>
      <c r="M24" s="360"/>
      <c r="N24" s="360"/>
      <c r="O24" s="361"/>
      <c r="P24" s="360"/>
      <c r="Q24" s="360"/>
      <c r="R24" s="360"/>
      <c r="S24" s="362"/>
      <c r="T24" s="363"/>
      <c r="U24" s="360"/>
      <c r="V24" s="360"/>
      <c r="W24" s="360"/>
      <c r="X24" s="362"/>
      <c r="Y24" s="268"/>
      <c r="Z24" s="364"/>
      <c r="AA24" s="365"/>
      <c r="AB24" s="42"/>
    </row>
    <row r="25" spans="2:28" x14ac:dyDescent="0.15">
      <c r="B25" s="339"/>
      <c r="C25" s="340"/>
      <c r="D25" s="340"/>
      <c r="E25" s="354"/>
      <c r="F25" s="355"/>
      <c r="G25" s="369"/>
      <c r="H25" s="357"/>
      <c r="I25" s="358"/>
      <c r="J25" s="358"/>
      <c r="K25" s="359"/>
      <c r="L25" s="359"/>
      <c r="M25" s="360"/>
      <c r="N25" s="360"/>
      <c r="O25" s="361"/>
      <c r="P25" s="360"/>
      <c r="Q25" s="360"/>
      <c r="R25" s="360"/>
      <c r="S25" s="362"/>
      <c r="T25" s="363"/>
      <c r="U25" s="360"/>
      <c r="V25" s="360"/>
      <c r="W25" s="360"/>
      <c r="X25" s="362"/>
      <c r="Y25" s="268"/>
      <c r="Z25" s="364"/>
      <c r="AA25" s="365"/>
      <c r="AB25" s="42"/>
    </row>
    <row r="26" spans="2:28" x14ac:dyDescent="0.15">
      <c r="B26" s="339"/>
      <c r="C26" s="340"/>
      <c r="D26" s="340"/>
      <c r="E26" s="354"/>
      <c r="F26" s="355"/>
      <c r="G26" s="369"/>
      <c r="H26" s="357"/>
      <c r="I26" s="358"/>
      <c r="J26" s="358"/>
      <c r="K26" s="359"/>
      <c r="L26" s="359"/>
      <c r="M26" s="360"/>
      <c r="N26" s="360"/>
      <c r="O26" s="361"/>
      <c r="P26" s="360"/>
      <c r="Q26" s="360"/>
      <c r="R26" s="360"/>
      <c r="S26" s="362"/>
      <c r="T26" s="363"/>
      <c r="U26" s="360"/>
      <c r="V26" s="360"/>
      <c r="W26" s="360"/>
      <c r="X26" s="362"/>
      <c r="Y26" s="268"/>
      <c r="Z26" s="364"/>
      <c r="AA26" s="365"/>
      <c r="AB26" s="42"/>
    </row>
    <row r="27" spans="2:28" x14ac:dyDescent="0.15">
      <c r="B27" s="339"/>
      <c r="C27" s="340"/>
      <c r="D27" s="340"/>
      <c r="E27" s="354"/>
      <c r="F27" s="355"/>
      <c r="G27" s="356"/>
      <c r="H27" s="357"/>
      <c r="I27" s="358"/>
      <c r="J27" s="358"/>
      <c r="K27" s="359"/>
      <c r="L27" s="359"/>
      <c r="M27" s="360"/>
      <c r="N27" s="360"/>
      <c r="O27" s="361"/>
      <c r="P27" s="360"/>
      <c r="Q27" s="360"/>
      <c r="R27" s="360"/>
      <c r="S27" s="362"/>
      <c r="T27" s="363"/>
      <c r="U27" s="360"/>
      <c r="V27" s="360"/>
      <c r="W27" s="360"/>
      <c r="X27" s="362"/>
      <c r="Y27" s="268"/>
      <c r="Z27" s="364"/>
      <c r="AA27" s="365"/>
      <c r="AB27" s="42"/>
    </row>
    <row r="28" spans="2:28" x14ac:dyDescent="0.15">
      <c r="B28" s="339"/>
      <c r="C28" s="340"/>
      <c r="D28" s="340"/>
      <c r="E28" s="354"/>
      <c r="F28" s="355"/>
      <c r="G28" s="356"/>
      <c r="H28" s="357"/>
      <c r="I28" s="358"/>
      <c r="J28" s="358"/>
      <c r="K28" s="359"/>
      <c r="L28" s="359"/>
      <c r="M28" s="360"/>
      <c r="N28" s="360"/>
      <c r="O28" s="361"/>
      <c r="P28" s="360"/>
      <c r="Q28" s="360"/>
      <c r="R28" s="360"/>
      <c r="S28" s="362"/>
      <c r="T28" s="363"/>
      <c r="U28" s="360"/>
      <c r="V28" s="360"/>
      <c r="W28" s="360"/>
      <c r="X28" s="362"/>
      <c r="Y28" s="268"/>
      <c r="Z28" s="364"/>
      <c r="AA28" s="365"/>
      <c r="AB28" s="42"/>
    </row>
    <row r="29" spans="2:28" x14ac:dyDescent="0.15">
      <c r="B29" s="339"/>
      <c r="C29" s="340"/>
      <c r="D29" s="340"/>
      <c r="E29" s="354"/>
      <c r="F29" s="355"/>
      <c r="G29" s="356"/>
      <c r="H29" s="357"/>
      <c r="I29" s="358"/>
      <c r="J29" s="358"/>
      <c r="K29" s="359"/>
      <c r="L29" s="359"/>
      <c r="M29" s="360"/>
      <c r="N29" s="360"/>
      <c r="O29" s="361"/>
      <c r="P29" s="360"/>
      <c r="Q29" s="360"/>
      <c r="R29" s="360"/>
      <c r="S29" s="362"/>
      <c r="T29" s="363"/>
      <c r="U29" s="360"/>
      <c r="V29" s="360"/>
      <c r="W29" s="360"/>
      <c r="X29" s="362"/>
      <c r="Y29" s="268"/>
      <c r="Z29" s="364"/>
      <c r="AA29" s="365"/>
      <c r="AB29" s="42"/>
    </row>
    <row r="30" spans="2:28" ht="12" customHeight="1" x14ac:dyDescent="0.15">
      <c r="B30" s="366"/>
      <c r="C30" s="367"/>
      <c r="D30" s="368"/>
      <c r="E30" s="354"/>
      <c r="F30" s="355"/>
      <c r="G30" s="369"/>
      <c r="H30" s="357"/>
      <c r="I30" s="358"/>
      <c r="J30" s="358"/>
      <c r="K30" s="359"/>
      <c r="L30" s="359"/>
      <c r="M30" s="360"/>
      <c r="N30" s="360"/>
      <c r="O30" s="361"/>
      <c r="P30" s="360"/>
      <c r="Q30" s="360"/>
      <c r="R30" s="360"/>
      <c r="S30" s="362"/>
      <c r="T30" s="363"/>
      <c r="U30" s="360"/>
      <c r="V30" s="360"/>
      <c r="W30" s="360"/>
      <c r="X30" s="362"/>
      <c r="Y30" s="268"/>
      <c r="Z30" s="364"/>
      <c r="AA30" s="365"/>
      <c r="AB30" s="42"/>
    </row>
    <row r="31" spans="2:28" ht="12" customHeight="1" x14ac:dyDescent="0.15">
      <c r="B31" s="339"/>
      <c r="C31" s="340"/>
      <c r="D31" s="340"/>
      <c r="E31" s="354"/>
      <c r="F31" s="355"/>
      <c r="G31" s="369"/>
      <c r="H31" s="357"/>
      <c r="I31" s="358"/>
      <c r="J31" s="358"/>
      <c r="K31" s="359"/>
      <c r="L31" s="359"/>
      <c r="M31" s="360"/>
      <c r="N31" s="360"/>
      <c r="O31" s="361"/>
      <c r="P31" s="360"/>
      <c r="Q31" s="360"/>
      <c r="R31" s="360"/>
      <c r="S31" s="362"/>
      <c r="T31" s="363"/>
      <c r="U31" s="360"/>
      <c r="V31" s="360"/>
      <c r="W31" s="360"/>
      <c r="X31" s="362"/>
      <c r="Y31" s="268"/>
      <c r="Z31" s="364"/>
      <c r="AA31" s="365"/>
      <c r="AB31" s="42"/>
    </row>
    <row r="32" spans="2:28" x14ac:dyDescent="0.15">
      <c r="B32" s="339"/>
      <c r="C32" s="340"/>
      <c r="D32" s="340"/>
      <c r="E32" s="354"/>
      <c r="F32" s="355"/>
      <c r="G32" s="369"/>
      <c r="H32" s="357"/>
      <c r="I32" s="358"/>
      <c r="J32" s="358"/>
      <c r="K32" s="359"/>
      <c r="L32" s="359"/>
      <c r="M32" s="360"/>
      <c r="N32" s="360"/>
      <c r="O32" s="361"/>
      <c r="P32" s="360"/>
      <c r="Q32" s="360"/>
      <c r="R32" s="360"/>
      <c r="S32" s="362"/>
      <c r="T32" s="363"/>
      <c r="U32" s="360"/>
      <c r="V32" s="360"/>
      <c r="W32" s="360"/>
      <c r="X32" s="362"/>
      <c r="Y32" s="268"/>
      <c r="Z32" s="364"/>
      <c r="AA32" s="365"/>
      <c r="AB32" s="42"/>
    </row>
    <row r="33" spans="2:28" x14ac:dyDescent="0.15">
      <c r="B33" s="339"/>
      <c r="C33" s="340"/>
      <c r="D33" s="340"/>
      <c r="E33" s="354"/>
      <c r="F33" s="355"/>
      <c r="G33" s="356"/>
      <c r="H33" s="357"/>
      <c r="I33" s="358"/>
      <c r="J33" s="358"/>
      <c r="K33" s="359"/>
      <c r="L33" s="359"/>
      <c r="M33" s="360"/>
      <c r="N33" s="360"/>
      <c r="O33" s="361"/>
      <c r="P33" s="360"/>
      <c r="Q33" s="360"/>
      <c r="R33" s="360"/>
      <c r="S33" s="362"/>
      <c r="T33" s="363"/>
      <c r="U33" s="360"/>
      <c r="V33" s="360"/>
      <c r="W33" s="360"/>
      <c r="X33" s="362"/>
      <c r="Y33" s="268"/>
      <c r="Z33" s="364"/>
      <c r="AA33" s="365"/>
      <c r="AB33" s="42"/>
    </row>
    <row r="34" spans="2:28" x14ac:dyDescent="0.15">
      <c r="B34" s="339"/>
      <c r="C34" s="340"/>
      <c r="D34" s="340"/>
      <c r="E34" s="354"/>
      <c r="F34" s="355"/>
      <c r="G34" s="356"/>
      <c r="H34" s="357"/>
      <c r="I34" s="358"/>
      <c r="J34" s="358"/>
      <c r="K34" s="359"/>
      <c r="L34" s="359"/>
      <c r="M34" s="360"/>
      <c r="N34" s="360"/>
      <c r="O34" s="361"/>
      <c r="P34" s="360"/>
      <c r="Q34" s="360"/>
      <c r="R34" s="360"/>
      <c r="S34" s="362"/>
      <c r="T34" s="363"/>
      <c r="U34" s="360"/>
      <c r="V34" s="360"/>
      <c r="W34" s="360"/>
      <c r="X34" s="362"/>
      <c r="Y34" s="268"/>
      <c r="Z34" s="364"/>
      <c r="AA34" s="365"/>
      <c r="AB34" s="42"/>
    </row>
    <row r="35" spans="2:28" x14ac:dyDescent="0.15">
      <c r="B35" s="339"/>
      <c r="C35" s="340"/>
      <c r="D35" s="340"/>
      <c r="E35" s="354"/>
      <c r="F35" s="355"/>
      <c r="G35" s="356"/>
      <c r="H35" s="357"/>
      <c r="I35" s="358"/>
      <c r="J35" s="358"/>
      <c r="K35" s="359"/>
      <c r="L35" s="359"/>
      <c r="M35" s="360"/>
      <c r="N35" s="360"/>
      <c r="O35" s="361"/>
      <c r="P35" s="360"/>
      <c r="Q35" s="360"/>
      <c r="R35" s="360"/>
      <c r="S35" s="362"/>
      <c r="T35" s="363"/>
      <c r="U35" s="360"/>
      <c r="V35" s="360"/>
      <c r="W35" s="360"/>
      <c r="X35" s="362"/>
      <c r="Y35" s="268"/>
      <c r="Z35" s="364"/>
      <c r="AA35" s="365"/>
      <c r="AB35" s="42"/>
    </row>
    <row r="36" spans="2:28" ht="12" customHeight="1" x14ac:dyDescent="0.15">
      <c r="B36" s="366"/>
      <c r="C36" s="367"/>
      <c r="D36" s="368"/>
      <c r="E36" s="354"/>
      <c r="F36" s="355"/>
      <c r="G36" s="369"/>
      <c r="H36" s="357"/>
      <c r="I36" s="358"/>
      <c r="J36" s="358"/>
      <c r="K36" s="359"/>
      <c r="L36" s="359"/>
      <c r="M36" s="360"/>
      <c r="N36" s="360"/>
      <c r="O36" s="361"/>
      <c r="P36" s="360"/>
      <c r="Q36" s="360"/>
      <c r="R36" s="360"/>
      <c r="S36" s="362"/>
      <c r="T36" s="363"/>
      <c r="U36" s="360"/>
      <c r="V36" s="360"/>
      <c r="W36" s="360"/>
      <c r="X36" s="362"/>
      <c r="Y36" s="268"/>
      <c r="Z36" s="364"/>
      <c r="AA36" s="365"/>
      <c r="AB36" s="42"/>
    </row>
    <row r="37" spans="2:28" ht="12" customHeight="1" x14ac:dyDescent="0.15">
      <c r="B37" s="339"/>
      <c r="C37" s="340"/>
      <c r="D37" s="340"/>
      <c r="E37" s="354"/>
      <c r="F37" s="355"/>
      <c r="G37" s="369"/>
      <c r="H37" s="357"/>
      <c r="I37" s="358"/>
      <c r="J37" s="358"/>
      <c r="K37" s="359"/>
      <c r="L37" s="359"/>
      <c r="M37" s="360"/>
      <c r="N37" s="360"/>
      <c r="O37" s="361"/>
      <c r="P37" s="360"/>
      <c r="Q37" s="360"/>
      <c r="R37" s="360"/>
      <c r="S37" s="362"/>
      <c r="T37" s="363"/>
      <c r="U37" s="360"/>
      <c r="V37" s="360"/>
      <c r="W37" s="360"/>
      <c r="X37" s="362"/>
      <c r="Y37" s="268"/>
      <c r="Z37" s="364"/>
      <c r="AA37" s="365"/>
      <c r="AB37" s="42"/>
    </row>
    <row r="38" spans="2:28" x14ac:dyDescent="0.15">
      <c r="B38" s="339"/>
      <c r="C38" s="340"/>
      <c r="D38" s="340"/>
      <c r="E38" s="354"/>
      <c r="F38" s="355"/>
      <c r="G38" s="369"/>
      <c r="H38" s="357"/>
      <c r="I38" s="358"/>
      <c r="J38" s="358"/>
      <c r="K38" s="359"/>
      <c r="L38" s="359"/>
      <c r="M38" s="360"/>
      <c r="N38" s="360"/>
      <c r="O38" s="361"/>
      <c r="P38" s="360"/>
      <c r="Q38" s="360"/>
      <c r="R38" s="360"/>
      <c r="S38" s="362"/>
      <c r="T38" s="363"/>
      <c r="U38" s="360"/>
      <c r="V38" s="360"/>
      <c r="W38" s="360"/>
      <c r="X38" s="362"/>
      <c r="Y38" s="268"/>
      <c r="Z38" s="364"/>
      <c r="AA38" s="365"/>
      <c r="AB38" s="42"/>
    </row>
    <row r="39" spans="2:28" x14ac:dyDescent="0.15">
      <c r="B39" s="339"/>
      <c r="C39" s="340"/>
      <c r="D39" s="340"/>
      <c r="E39" s="354"/>
      <c r="F39" s="355"/>
      <c r="G39" s="356"/>
      <c r="H39" s="357"/>
      <c r="I39" s="358"/>
      <c r="J39" s="358"/>
      <c r="K39" s="359"/>
      <c r="L39" s="359"/>
      <c r="M39" s="360"/>
      <c r="N39" s="360"/>
      <c r="O39" s="361"/>
      <c r="P39" s="360"/>
      <c r="Q39" s="360"/>
      <c r="R39" s="360"/>
      <c r="S39" s="362"/>
      <c r="T39" s="363"/>
      <c r="U39" s="360"/>
      <c r="V39" s="360"/>
      <c r="W39" s="360"/>
      <c r="X39" s="362"/>
      <c r="Y39" s="268"/>
      <c r="Z39" s="364"/>
      <c r="AA39" s="365"/>
      <c r="AB39" s="42"/>
    </row>
    <row r="40" spans="2:28" x14ac:dyDescent="0.15">
      <c r="B40" s="339"/>
      <c r="C40" s="340"/>
      <c r="D40" s="340"/>
      <c r="E40" s="354"/>
      <c r="F40" s="355"/>
      <c r="G40" s="356"/>
      <c r="H40" s="357"/>
      <c r="I40" s="358"/>
      <c r="J40" s="358"/>
      <c r="K40" s="359"/>
      <c r="L40" s="359"/>
      <c r="M40" s="360"/>
      <c r="N40" s="360"/>
      <c r="O40" s="361"/>
      <c r="P40" s="360"/>
      <c r="Q40" s="360"/>
      <c r="R40" s="360"/>
      <c r="S40" s="362"/>
      <c r="T40" s="363"/>
      <c r="U40" s="360"/>
      <c r="V40" s="360"/>
      <c r="W40" s="360"/>
      <c r="X40" s="362"/>
      <c r="Y40" s="268"/>
      <c r="Z40" s="364"/>
      <c r="AA40" s="365"/>
      <c r="AB40" s="42"/>
    </row>
    <row r="41" spans="2:28" ht="12" customHeight="1" x14ac:dyDescent="0.15">
      <c r="B41" s="366"/>
      <c r="C41" s="367"/>
      <c r="D41" s="368"/>
      <c r="E41" s="354"/>
      <c r="F41" s="355"/>
      <c r="G41" s="369"/>
      <c r="H41" s="357"/>
      <c r="I41" s="358"/>
      <c r="J41" s="358"/>
      <c r="K41" s="359"/>
      <c r="L41" s="359"/>
      <c r="M41" s="360"/>
      <c r="N41" s="360"/>
      <c r="O41" s="361"/>
      <c r="P41" s="360"/>
      <c r="Q41" s="360"/>
      <c r="R41" s="360"/>
      <c r="S41" s="362"/>
      <c r="T41" s="363"/>
      <c r="U41" s="360"/>
      <c r="V41" s="360"/>
      <c r="W41" s="360"/>
      <c r="X41" s="362"/>
      <c r="Y41" s="268"/>
      <c r="Z41" s="364"/>
      <c r="AA41" s="365"/>
      <c r="AB41" s="42"/>
    </row>
    <row r="42" spans="2:28" ht="12" customHeight="1" x14ac:dyDescent="0.15">
      <c r="B42" s="339"/>
      <c r="C42" s="340"/>
      <c r="D42" s="340"/>
      <c r="E42" s="354"/>
      <c r="F42" s="355"/>
      <c r="G42" s="369"/>
      <c r="H42" s="357"/>
      <c r="I42" s="358"/>
      <c r="J42" s="358"/>
      <c r="K42" s="359"/>
      <c r="L42" s="359"/>
      <c r="M42" s="360"/>
      <c r="N42" s="360"/>
      <c r="O42" s="361"/>
      <c r="P42" s="360"/>
      <c r="Q42" s="360"/>
      <c r="R42" s="360"/>
      <c r="S42" s="362"/>
      <c r="T42" s="363"/>
      <c r="U42" s="360"/>
      <c r="V42" s="360"/>
      <c r="W42" s="360"/>
      <c r="X42" s="362"/>
      <c r="Y42" s="268"/>
      <c r="Z42" s="364"/>
      <c r="AA42" s="365"/>
      <c r="AB42" s="42"/>
    </row>
    <row r="43" spans="2:28" x14ac:dyDescent="0.15">
      <c r="B43" s="339"/>
      <c r="C43" s="340"/>
      <c r="D43" s="340"/>
      <c r="E43" s="354"/>
      <c r="F43" s="355"/>
      <c r="G43" s="369"/>
      <c r="H43" s="357"/>
      <c r="I43" s="358"/>
      <c r="J43" s="358"/>
      <c r="K43" s="359"/>
      <c r="L43" s="359"/>
      <c r="M43" s="360"/>
      <c r="N43" s="360"/>
      <c r="O43" s="361"/>
      <c r="P43" s="360"/>
      <c r="Q43" s="360"/>
      <c r="R43" s="360"/>
      <c r="S43" s="362"/>
      <c r="T43" s="363"/>
      <c r="U43" s="360"/>
      <c r="V43" s="360"/>
      <c r="W43" s="360"/>
      <c r="X43" s="362"/>
      <c r="Y43" s="268"/>
      <c r="Z43" s="364"/>
      <c r="AA43" s="365"/>
      <c r="AB43" s="42"/>
    </row>
    <row r="44" spans="2:28" x14ac:dyDescent="0.15">
      <c r="B44" s="339"/>
      <c r="C44" s="340"/>
      <c r="D44" s="340"/>
      <c r="E44" s="354"/>
      <c r="F44" s="355"/>
      <c r="G44" s="356"/>
      <c r="H44" s="357"/>
      <c r="I44" s="358"/>
      <c r="J44" s="358"/>
      <c r="K44" s="359"/>
      <c r="L44" s="359"/>
      <c r="M44" s="360"/>
      <c r="N44" s="360"/>
      <c r="O44" s="361"/>
      <c r="P44" s="360"/>
      <c r="Q44" s="360"/>
      <c r="R44" s="360"/>
      <c r="S44" s="362"/>
      <c r="T44" s="363"/>
      <c r="U44" s="360"/>
      <c r="V44" s="360"/>
      <c r="W44" s="360"/>
      <c r="X44" s="362"/>
      <c r="Y44" s="268"/>
      <c r="Z44" s="364"/>
      <c r="AA44" s="365"/>
      <c r="AB44" s="42"/>
    </row>
    <row r="45" spans="2:28" x14ac:dyDescent="0.15">
      <c r="B45" s="339"/>
      <c r="C45" s="340"/>
      <c r="D45" s="340"/>
      <c r="E45" s="354"/>
      <c r="F45" s="355"/>
      <c r="G45" s="356"/>
      <c r="H45" s="357"/>
      <c r="I45" s="358"/>
      <c r="J45" s="358"/>
      <c r="K45" s="359"/>
      <c r="L45" s="359"/>
      <c r="M45" s="360"/>
      <c r="N45" s="360"/>
      <c r="O45" s="361"/>
      <c r="P45" s="360"/>
      <c r="Q45" s="360"/>
      <c r="R45" s="360"/>
      <c r="S45" s="362"/>
      <c r="T45" s="363"/>
      <c r="U45" s="360"/>
      <c r="V45" s="360"/>
      <c r="W45" s="360"/>
      <c r="X45" s="362"/>
      <c r="Y45" s="268"/>
      <c r="Z45" s="364"/>
      <c r="AA45" s="365"/>
      <c r="AB45" s="42"/>
    </row>
    <row r="46" spans="2:28" ht="12" customHeight="1" x14ac:dyDescent="0.15">
      <c r="B46" s="366"/>
      <c r="C46" s="367"/>
      <c r="D46" s="368"/>
      <c r="E46" s="354"/>
      <c r="F46" s="355"/>
      <c r="G46" s="369"/>
      <c r="H46" s="357"/>
      <c r="I46" s="358"/>
      <c r="J46" s="358"/>
      <c r="K46" s="359"/>
      <c r="L46" s="359"/>
      <c r="M46" s="360"/>
      <c r="N46" s="360"/>
      <c r="O46" s="361"/>
      <c r="P46" s="360"/>
      <c r="Q46" s="360"/>
      <c r="R46" s="360"/>
      <c r="S46" s="362"/>
      <c r="T46" s="363"/>
      <c r="U46" s="360"/>
      <c r="V46" s="360"/>
      <c r="W46" s="360"/>
      <c r="X46" s="362"/>
      <c r="Y46" s="268"/>
      <c r="Z46" s="364"/>
      <c r="AA46" s="365"/>
      <c r="AB46" s="42"/>
    </row>
    <row r="47" spans="2:28" x14ac:dyDescent="0.15">
      <c r="B47" s="339"/>
      <c r="C47" s="340"/>
      <c r="D47" s="340"/>
      <c r="E47" s="354"/>
      <c r="F47" s="355"/>
      <c r="G47" s="369"/>
      <c r="H47" s="357"/>
      <c r="I47" s="358"/>
      <c r="J47" s="358"/>
      <c r="K47" s="359"/>
      <c r="L47" s="359"/>
      <c r="M47" s="370"/>
      <c r="N47" s="370"/>
      <c r="O47" s="371"/>
      <c r="P47" s="370"/>
      <c r="Q47" s="370"/>
      <c r="R47" s="370"/>
      <c r="S47" s="362"/>
      <c r="T47" s="363"/>
      <c r="U47" s="372"/>
      <c r="V47" s="372"/>
      <c r="W47" s="372"/>
      <c r="X47" s="362"/>
      <c r="Y47" s="268"/>
      <c r="Z47" s="372"/>
      <c r="AA47" s="373"/>
      <c r="AB47" s="42"/>
    </row>
    <row r="48" spans="2:28" x14ac:dyDescent="0.15">
      <c r="B48" s="339"/>
      <c r="C48" s="340"/>
      <c r="D48" s="340"/>
      <c r="E48" s="354"/>
      <c r="F48" s="355"/>
      <c r="G48" s="369"/>
      <c r="H48" s="357"/>
      <c r="I48" s="358"/>
      <c r="J48" s="358"/>
      <c r="K48" s="359"/>
      <c r="L48" s="359"/>
      <c r="M48" s="372"/>
      <c r="N48" s="372"/>
      <c r="O48" s="373"/>
      <c r="P48" s="372"/>
      <c r="Q48" s="372"/>
      <c r="R48" s="372"/>
      <c r="S48" s="362"/>
      <c r="T48" s="363"/>
      <c r="U48" s="372"/>
      <c r="V48" s="372"/>
      <c r="W48" s="372"/>
      <c r="X48" s="362"/>
      <c r="Y48" s="268"/>
      <c r="Z48" s="372"/>
      <c r="AA48" s="373"/>
      <c r="AB48" s="42"/>
    </row>
    <row r="49" spans="2:28" x14ac:dyDescent="0.15">
      <c r="B49" s="339"/>
      <c r="C49" s="340"/>
      <c r="D49" s="340"/>
      <c r="E49" s="354"/>
      <c r="F49" s="355"/>
      <c r="G49" s="369"/>
      <c r="H49" s="331" t="s">
        <v>5</v>
      </c>
      <c r="I49" s="358"/>
      <c r="J49" s="358"/>
      <c r="K49" s="359"/>
      <c r="L49" s="359"/>
      <c r="M49" s="331" t="s">
        <v>4</v>
      </c>
      <c r="N49" s="331" t="s">
        <v>6</v>
      </c>
      <c r="O49" s="374" t="s">
        <v>5</v>
      </c>
      <c r="P49" s="375" t="s">
        <v>4</v>
      </c>
      <c r="Q49" s="331" t="s">
        <v>6</v>
      </c>
      <c r="R49" s="331" t="s">
        <v>5</v>
      </c>
      <c r="S49" s="376"/>
      <c r="T49" s="377"/>
      <c r="U49" s="375" t="s">
        <v>4</v>
      </c>
      <c r="V49" s="331" t="s">
        <v>6</v>
      </c>
      <c r="W49" s="331" t="s">
        <v>5</v>
      </c>
      <c r="X49" s="376"/>
      <c r="Y49" s="378"/>
      <c r="Z49" s="331" t="s">
        <v>6</v>
      </c>
      <c r="AA49" s="379" t="s">
        <v>6</v>
      </c>
      <c r="AB49" s="42"/>
    </row>
    <row r="50" spans="2:28" x14ac:dyDescent="0.15">
      <c r="B50" s="366" t="s">
        <v>97</v>
      </c>
      <c r="C50" s="367"/>
      <c r="D50" s="368"/>
      <c r="E50" s="380"/>
      <c r="F50" s="381"/>
      <c r="G50" s="382"/>
      <c r="H50" s="383">
        <f>SUM(H9:H49)</f>
        <v>750</v>
      </c>
      <c r="I50" s="384"/>
      <c r="J50" s="384"/>
      <c r="K50" s="385"/>
      <c r="L50" s="385"/>
      <c r="M50" s="386">
        <f t="shared" ref="M50:R50" si="0">SUM(M9:M49)</f>
        <v>0</v>
      </c>
      <c r="N50" s="386">
        <f t="shared" si="0"/>
        <v>0</v>
      </c>
      <c r="O50" s="387">
        <f t="shared" si="0"/>
        <v>0</v>
      </c>
      <c r="P50" s="388">
        <f t="shared" si="0"/>
        <v>0</v>
      </c>
      <c r="Q50" s="386">
        <f t="shared" si="0"/>
        <v>0</v>
      </c>
      <c r="R50" s="386">
        <f t="shared" si="0"/>
        <v>0</v>
      </c>
      <c r="S50" s="389"/>
      <c r="T50" s="390"/>
      <c r="U50" s="391">
        <f>SUM(U9:U49)</f>
        <v>0</v>
      </c>
      <c r="V50" s="392">
        <f>SUM(V9:V49)</f>
        <v>-188</v>
      </c>
      <c r="W50" s="392">
        <f>SUM(W9:W49)</f>
        <v>188</v>
      </c>
      <c r="X50" s="393"/>
      <c r="Y50" s="394"/>
      <c r="Z50" s="392">
        <f>SUM(Z9:Z49)</f>
        <v>200</v>
      </c>
      <c r="AA50" s="395">
        <f>SUM(AA9:AA49)</f>
        <v>12</v>
      </c>
      <c r="AB50" s="42"/>
    </row>
    <row r="51" spans="2:28" x14ac:dyDescent="0.15">
      <c r="B51" s="339"/>
      <c r="C51" s="340"/>
      <c r="D51" s="340"/>
      <c r="E51" s="354"/>
      <c r="F51" s="355"/>
      <c r="G51" s="369"/>
      <c r="H51" s="357"/>
      <c r="I51" s="358"/>
      <c r="J51" s="358"/>
      <c r="K51" s="359"/>
      <c r="L51" s="359"/>
      <c r="M51" s="26"/>
      <c r="N51" s="26"/>
      <c r="O51" s="396"/>
      <c r="P51" s="26"/>
      <c r="Q51" s="26"/>
      <c r="R51" s="26"/>
      <c r="S51" s="376"/>
      <c r="T51" s="377"/>
      <c r="U51" s="26"/>
      <c r="V51" s="26"/>
      <c r="W51" s="26"/>
      <c r="X51" s="376"/>
      <c r="Y51" s="378"/>
      <c r="Z51" s="26"/>
      <c r="AA51" s="396"/>
      <c r="AB51" s="42"/>
    </row>
    <row r="52" spans="2:28" x14ac:dyDescent="0.15">
      <c r="B52" s="339"/>
      <c r="C52" s="340"/>
      <c r="D52" s="340"/>
      <c r="E52" s="354"/>
      <c r="F52" s="355"/>
      <c r="G52" s="369"/>
      <c r="H52" s="357"/>
      <c r="I52" s="358"/>
      <c r="J52" s="358"/>
      <c r="K52" s="359"/>
      <c r="L52" s="359"/>
      <c r="M52" s="26"/>
      <c r="N52" s="26"/>
      <c r="O52" s="396"/>
      <c r="P52" s="26"/>
      <c r="Q52" s="26"/>
      <c r="R52" s="26"/>
      <c r="S52" s="376"/>
      <c r="T52" s="377"/>
      <c r="U52" s="26"/>
      <c r="V52" s="26"/>
      <c r="W52" s="26"/>
      <c r="X52" s="376"/>
      <c r="Y52" s="378"/>
      <c r="Z52" s="26"/>
      <c r="AA52" s="396"/>
      <c r="AB52" s="42"/>
    </row>
    <row r="53" spans="2:28" ht="12.75" thickBot="1" x14ac:dyDescent="0.2">
      <c r="B53" s="397"/>
      <c r="C53" s="398"/>
      <c r="D53" s="398"/>
      <c r="E53" s="399"/>
      <c r="F53" s="400"/>
      <c r="G53" s="401"/>
      <c r="H53" s="402"/>
      <c r="I53" s="403"/>
      <c r="J53" s="403"/>
      <c r="K53" s="404"/>
      <c r="L53" s="404"/>
      <c r="M53" s="27"/>
      <c r="N53" s="27"/>
      <c r="O53" s="405"/>
      <c r="P53" s="27"/>
      <c r="Q53" s="27"/>
      <c r="R53" s="27"/>
      <c r="S53" s="406"/>
      <c r="T53" s="407"/>
      <c r="U53" s="27"/>
      <c r="V53" s="27"/>
      <c r="W53" s="27"/>
      <c r="X53" s="406"/>
      <c r="Y53" s="408"/>
      <c r="Z53" s="27"/>
      <c r="AA53" s="405"/>
      <c r="AB53" s="43"/>
    </row>
  </sheetData>
  <sheetProtection password="B220" sheet="1" objects="1" scenarios="1" formatCells="0"/>
  <mergeCells count="293">
    <mergeCell ref="E35:F35"/>
    <mergeCell ref="B38:D38"/>
    <mergeCell ref="E38:F38"/>
    <mergeCell ref="B36:D36"/>
    <mergeCell ref="E36:F36"/>
    <mergeCell ref="I36:J36"/>
    <mergeCell ref="K36:L36"/>
    <mergeCell ref="S6:T7"/>
    <mergeCell ref="E5:F7"/>
    <mergeCell ref="P5:T5"/>
    <mergeCell ref="P6:R6"/>
    <mergeCell ref="S35:T35"/>
    <mergeCell ref="S30:T30"/>
    <mergeCell ref="B28:D28"/>
    <mergeCell ref="E28:F28"/>
    <mergeCell ref="B29:D29"/>
    <mergeCell ref="E29:F29"/>
    <mergeCell ref="I29:J29"/>
    <mergeCell ref="K29:L29"/>
    <mergeCell ref="I28:J28"/>
    <mergeCell ref="K28:L28"/>
    <mergeCell ref="B25:D25"/>
    <mergeCell ref="E25:F25"/>
    <mergeCell ref="X27:Y27"/>
    <mergeCell ref="X30:Y30"/>
    <mergeCell ref="K33:L33"/>
    <mergeCell ref="S31:T31"/>
    <mergeCell ref="S33:T33"/>
    <mergeCell ref="X33:Y33"/>
    <mergeCell ref="I38:J38"/>
    <mergeCell ref="K38:L38"/>
    <mergeCell ref="B32:D32"/>
    <mergeCell ref="E32:F32"/>
    <mergeCell ref="I32:J32"/>
    <mergeCell ref="K32:L32"/>
    <mergeCell ref="S32:T32"/>
    <mergeCell ref="X32:Y32"/>
    <mergeCell ref="E34:F34"/>
    <mergeCell ref="I34:J34"/>
    <mergeCell ref="K34:L34"/>
    <mergeCell ref="B31:D31"/>
    <mergeCell ref="E31:F31"/>
    <mergeCell ref="B30:D30"/>
    <mergeCell ref="E30:F30"/>
    <mergeCell ref="I30:J30"/>
    <mergeCell ref="K30:L30"/>
    <mergeCell ref="B35:D35"/>
    <mergeCell ref="B27:D27"/>
    <mergeCell ref="E27:F27"/>
    <mergeCell ref="I27:J27"/>
    <mergeCell ref="K27:L27"/>
    <mergeCell ref="B26:D26"/>
    <mergeCell ref="E26:F26"/>
    <mergeCell ref="I26:J26"/>
    <mergeCell ref="K26:L26"/>
    <mergeCell ref="S26:T26"/>
    <mergeCell ref="S27:T27"/>
    <mergeCell ref="B23:D23"/>
    <mergeCell ref="E23:F23"/>
    <mergeCell ref="I23:J23"/>
    <mergeCell ref="K23:L23"/>
    <mergeCell ref="S23:T23"/>
    <mergeCell ref="X23:Y23"/>
    <mergeCell ref="I12:J12"/>
    <mergeCell ref="Q2:W4"/>
    <mergeCell ref="B24:D24"/>
    <mergeCell ref="E24:F24"/>
    <mergeCell ref="I24:J24"/>
    <mergeCell ref="K24:L24"/>
    <mergeCell ref="S24:T24"/>
    <mergeCell ref="K12:L12"/>
    <mergeCell ref="S12:T12"/>
    <mergeCell ref="S21:T21"/>
    <mergeCell ref="K21:L21"/>
    <mergeCell ref="X24:Y24"/>
    <mergeCell ref="X6:Y7"/>
    <mergeCell ref="U5:AA5"/>
    <mergeCell ref="U6:W6"/>
    <mergeCell ref="B22:D22"/>
    <mergeCell ref="E22:F22"/>
    <mergeCell ref="I22:J22"/>
    <mergeCell ref="B21:D21"/>
    <mergeCell ref="E21:F21"/>
    <mergeCell ref="X3:AB4"/>
    <mergeCell ref="B2:L4"/>
    <mergeCell ref="B5:D7"/>
    <mergeCell ref="B17:D17"/>
    <mergeCell ref="E17:F17"/>
    <mergeCell ref="I17:J17"/>
    <mergeCell ref="K17:L17"/>
    <mergeCell ref="S16:T16"/>
    <mergeCell ref="X16:Y16"/>
    <mergeCell ref="S17:T17"/>
    <mergeCell ref="X17:Y17"/>
    <mergeCell ref="S20:T20"/>
    <mergeCell ref="X20:Y20"/>
    <mergeCell ref="B18:D18"/>
    <mergeCell ref="E18:F18"/>
    <mergeCell ref="B20:D20"/>
    <mergeCell ref="E20:F20"/>
    <mergeCell ref="I20:J20"/>
    <mergeCell ref="K20:L20"/>
    <mergeCell ref="AB5:AB7"/>
    <mergeCell ref="B8:D8"/>
    <mergeCell ref="I8:J8"/>
    <mergeCell ref="K8:L8"/>
    <mergeCell ref="S8:T8"/>
    <mergeCell ref="X8:Y8"/>
    <mergeCell ref="I7:J7"/>
    <mergeCell ref="K7:L7"/>
    <mergeCell ref="I16:J16"/>
    <mergeCell ref="E11:F11"/>
    <mergeCell ref="I11:J11"/>
    <mergeCell ref="S11:T11"/>
    <mergeCell ref="M5:O6"/>
    <mergeCell ref="G5:L6"/>
    <mergeCell ref="K9:L9"/>
    <mergeCell ref="E9:F9"/>
    <mergeCell ref="B13:D13"/>
    <mergeCell ref="E13:F13"/>
    <mergeCell ref="I13:J13"/>
    <mergeCell ref="K13:L13"/>
    <mergeCell ref="K11:L11"/>
    <mergeCell ref="S9:T9"/>
    <mergeCell ref="E10:F10"/>
    <mergeCell ref="X38:Y38"/>
    <mergeCell ref="E8:F8"/>
    <mergeCell ref="B9:D9"/>
    <mergeCell ref="I9:J9"/>
    <mergeCell ref="E37:F37"/>
    <mergeCell ref="B10:D10"/>
    <mergeCell ref="B11:D11"/>
    <mergeCell ref="B16:D16"/>
    <mergeCell ref="E16:F16"/>
    <mergeCell ref="I21:J21"/>
    <mergeCell ref="K31:L31"/>
    <mergeCell ref="B33:D33"/>
    <mergeCell ref="E33:F33"/>
    <mergeCell ref="I33:J33"/>
    <mergeCell ref="B34:D34"/>
    <mergeCell ref="I10:J10"/>
    <mergeCell ref="K10:L10"/>
    <mergeCell ref="X15:Y15"/>
    <mergeCell ref="E14:F14"/>
    <mergeCell ref="I14:J14"/>
    <mergeCell ref="K14:L14"/>
    <mergeCell ref="B15:D15"/>
    <mergeCell ref="I18:J18"/>
    <mergeCell ref="E15:F15"/>
    <mergeCell ref="I15:J15"/>
    <mergeCell ref="X39:Y39"/>
    <mergeCell ref="E41:F41"/>
    <mergeCell ref="I41:J41"/>
    <mergeCell ref="K41:L41"/>
    <mergeCell ref="I40:J40"/>
    <mergeCell ref="K40:L40"/>
    <mergeCell ref="S40:T40"/>
    <mergeCell ref="X40:Y40"/>
    <mergeCell ref="E40:F40"/>
    <mergeCell ref="E39:F39"/>
    <mergeCell ref="I39:J39"/>
    <mergeCell ref="K39:L39"/>
    <mergeCell ref="S34:T34"/>
    <mergeCell ref="X34:Y34"/>
    <mergeCell ref="K18:L18"/>
    <mergeCell ref="K22:L22"/>
    <mergeCell ref="S22:T22"/>
    <mergeCell ref="X22:Y22"/>
    <mergeCell ref="I25:J25"/>
    <mergeCell ref="K25:L25"/>
    <mergeCell ref="S25:T25"/>
    <mergeCell ref="X25:Y25"/>
    <mergeCell ref="X43:Y43"/>
    <mergeCell ref="S44:T44"/>
    <mergeCell ref="X44:Y44"/>
    <mergeCell ref="S46:T46"/>
    <mergeCell ref="X46:Y46"/>
    <mergeCell ref="B43:D43"/>
    <mergeCell ref="E43:F43"/>
    <mergeCell ref="I43:J43"/>
    <mergeCell ref="K43:L43"/>
    <mergeCell ref="S45:T45"/>
    <mergeCell ref="X45:Y45"/>
    <mergeCell ref="B44:D44"/>
    <mergeCell ref="E44:F44"/>
    <mergeCell ref="I44:J44"/>
    <mergeCell ref="K44:L44"/>
    <mergeCell ref="B45:D45"/>
    <mergeCell ref="E45:F45"/>
    <mergeCell ref="B46:D46"/>
    <mergeCell ref="E46:F46"/>
    <mergeCell ref="I46:J46"/>
    <mergeCell ref="K46:L46"/>
    <mergeCell ref="I45:J45"/>
    <mergeCell ref="K45:L45"/>
    <mergeCell ref="S43:T43"/>
    <mergeCell ref="X50:Y50"/>
    <mergeCell ref="B47:D47"/>
    <mergeCell ref="E47:F47"/>
    <mergeCell ref="I47:J47"/>
    <mergeCell ref="K47:L47"/>
    <mergeCell ref="S49:T49"/>
    <mergeCell ref="X49:Y49"/>
    <mergeCell ref="B48:D48"/>
    <mergeCell ref="E48:F48"/>
    <mergeCell ref="I48:J48"/>
    <mergeCell ref="K48:L48"/>
    <mergeCell ref="S53:T53"/>
    <mergeCell ref="X53:Y53"/>
    <mergeCell ref="B52:D52"/>
    <mergeCell ref="E52:F52"/>
    <mergeCell ref="B53:D53"/>
    <mergeCell ref="E53:F53"/>
    <mergeCell ref="I53:J53"/>
    <mergeCell ref="K53:L53"/>
    <mergeCell ref="B51:D51"/>
    <mergeCell ref="E51:F51"/>
    <mergeCell ref="I51:J51"/>
    <mergeCell ref="K51:L51"/>
    <mergeCell ref="S51:T51"/>
    <mergeCell ref="X51:Y51"/>
    <mergeCell ref="X42:Y42"/>
    <mergeCell ref="B37:D37"/>
    <mergeCell ref="X31:Y31"/>
    <mergeCell ref="I31:J31"/>
    <mergeCell ref="S41:T41"/>
    <mergeCell ref="X41:Y41"/>
    <mergeCell ref="B40:D40"/>
    <mergeCell ref="I52:J52"/>
    <mergeCell ref="K52:L52"/>
    <mergeCell ref="S52:T52"/>
    <mergeCell ref="X52:Y52"/>
    <mergeCell ref="B49:D49"/>
    <mergeCell ref="E49:F49"/>
    <mergeCell ref="B50:D50"/>
    <mergeCell ref="E50:F50"/>
    <mergeCell ref="I50:J50"/>
    <mergeCell ref="K50:L50"/>
    <mergeCell ref="I49:J49"/>
    <mergeCell ref="K49:L49"/>
    <mergeCell ref="S47:T47"/>
    <mergeCell ref="X47:Y47"/>
    <mergeCell ref="S48:T48"/>
    <mergeCell ref="X48:Y48"/>
    <mergeCell ref="S50:T50"/>
    <mergeCell ref="B41:D41"/>
    <mergeCell ref="B42:D42"/>
    <mergeCell ref="E42:F42"/>
    <mergeCell ref="I42:J42"/>
    <mergeCell ref="K42:L42"/>
    <mergeCell ref="S37:T37"/>
    <mergeCell ref="E12:F12"/>
    <mergeCell ref="B12:D12"/>
    <mergeCell ref="S42:T42"/>
    <mergeCell ref="B19:D19"/>
    <mergeCell ref="E19:F19"/>
    <mergeCell ref="I19:J19"/>
    <mergeCell ref="K19:L19"/>
    <mergeCell ref="S19:T19"/>
    <mergeCell ref="B14:D14"/>
    <mergeCell ref="S39:T39"/>
    <mergeCell ref="S14:T14"/>
    <mergeCell ref="S13:T13"/>
    <mergeCell ref="S38:T38"/>
    <mergeCell ref="B39:D39"/>
    <mergeCell ref="K15:L15"/>
    <mergeCell ref="S15:T15"/>
    <mergeCell ref="K16:L16"/>
    <mergeCell ref="S18:T18"/>
    <mergeCell ref="M4:P4"/>
    <mergeCell ref="X37:Y37"/>
    <mergeCell ref="I35:J35"/>
    <mergeCell ref="K35:L35"/>
    <mergeCell ref="I37:J37"/>
    <mergeCell ref="K37:L37"/>
    <mergeCell ref="X35:Y35"/>
    <mergeCell ref="S36:T36"/>
    <mergeCell ref="X36:Y36"/>
    <mergeCell ref="X12:Y12"/>
    <mergeCell ref="X19:Y19"/>
    <mergeCell ref="X9:Y9"/>
    <mergeCell ref="X10:Y10"/>
    <mergeCell ref="X11:Y11"/>
    <mergeCell ref="X13:Y13"/>
    <mergeCell ref="X14:Y14"/>
    <mergeCell ref="X18:Y18"/>
    <mergeCell ref="X21:Y21"/>
    <mergeCell ref="S28:T28"/>
    <mergeCell ref="X28:Y28"/>
    <mergeCell ref="S29:T29"/>
    <mergeCell ref="X29:Y29"/>
    <mergeCell ref="S10:T10"/>
    <mergeCell ref="X26:Y26"/>
  </mergeCells>
  <phoneticPr fontId="3"/>
  <pageMargins left="0.55118110236220474" right="0.55118110236220474" top="1.0236220472440944" bottom="0.51181102362204722" header="0" footer="0"/>
  <pageSetup paperSize="9" scale="85" orientation="landscape" horizontalDpi="0" verticalDpi="0" r:id="rId1"/>
  <headerFooter alignWithMargins="0">
    <oddFooter>&amp;L&amp;"ＭＳ Ｐ明朝,太字"&amp;10&amp;D&amp; 　TGCRDL Relocation PJ  LOAD LIST  Sammary Sheet    &amp;P／&amp;N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08"/>
  <sheetViews>
    <sheetView zoomScaleNormal="100" zoomScaleSheetLayoutView="100" workbookViewId="0">
      <pane ySplit="9" topLeftCell="A10" activePane="bottomLeft" state="frozenSplit"/>
      <selection pane="bottomLeft"/>
    </sheetView>
  </sheetViews>
  <sheetFormatPr defaultRowHeight="12" x14ac:dyDescent="0.15"/>
  <cols>
    <col min="1" max="1" width="1.25" style="4" customWidth="1"/>
    <col min="2" max="2" width="6.125" style="4" customWidth="1"/>
    <col min="3" max="3" width="3" style="4" customWidth="1"/>
    <col min="4" max="6" width="3.125" style="4" customWidth="1"/>
    <col min="7" max="27" width="6.25" style="4" customWidth="1"/>
    <col min="28" max="28" width="12" style="4" customWidth="1"/>
    <col min="29" max="29" width="1.25" style="4" customWidth="1"/>
    <col min="30" max="30" width="5.625" style="4" customWidth="1"/>
    <col min="31" max="35" width="5.625" style="4" hidden="1" customWidth="1"/>
    <col min="36" max="36" width="5.625" style="4" customWidth="1"/>
    <col min="37" max="16384" width="9" style="4"/>
  </cols>
  <sheetData>
    <row r="1" spans="2:35" ht="7.5" customHeight="1" thickBot="1" x14ac:dyDescent="0.2"/>
    <row r="2" spans="2:35" ht="13.5" customHeight="1" x14ac:dyDescent="0.15">
      <c r="B2" s="258" t="s">
        <v>17</v>
      </c>
      <c r="C2" s="259"/>
      <c r="D2" s="260"/>
      <c r="E2" s="293" t="s">
        <v>104</v>
      </c>
      <c r="F2" s="294"/>
      <c r="G2" s="294"/>
      <c r="H2" s="116" t="s">
        <v>0</v>
      </c>
      <c r="I2" s="126">
        <v>50</v>
      </c>
      <c r="J2" s="261" t="s">
        <v>11</v>
      </c>
      <c r="K2" s="262"/>
      <c r="L2" s="120">
        <f>IF(SUM(AG10:AG53)="","",SUM(AG10:AG53))</f>
        <v>0</v>
      </c>
      <c r="M2" s="243" t="s">
        <v>37</v>
      </c>
      <c r="N2" s="244"/>
      <c r="O2" s="244"/>
      <c r="P2" s="245"/>
      <c r="Q2" s="243" t="s">
        <v>38</v>
      </c>
      <c r="R2" s="244"/>
      <c r="S2" s="244"/>
      <c r="T2" s="245"/>
      <c r="U2" s="246"/>
      <c r="V2" s="247"/>
      <c r="W2" s="248"/>
      <c r="X2" s="54" t="s">
        <v>43</v>
      </c>
      <c r="Y2" s="5"/>
      <c r="Z2" s="5"/>
      <c r="AA2" s="5"/>
      <c r="AB2" s="6"/>
    </row>
    <row r="3" spans="2:35" ht="12" customHeight="1" x14ac:dyDescent="0.15">
      <c r="B3" s="249" t="s">
        <v>76</v>
      </c>
      <c r="C3" s="250"/>
      <c r="D3" s="251"/>
      <c r="E3" s="295" t="s">
        <v>105</v>
      </c>
      <c r="F3" s="296"/>
      <c r="G3" s="296"/>
      <c r="H3" s="55" t="s">
        <v>54</v>
      </c>
      <c r="I3" s="303" t="s">
        <v>78</v>
      </c>
      <c r="J3" s="228" t="s">
        <v>79</v>
      </c>
      <c r="K3" s="229"/>
      <c r="L3" s="121">
        <f>IF(SUM(AH10:AH53)="","",SUM(AH10:AH53))</f>
        <v>0</v>
      </c>
      <c r="M3" s="252" t="s">
        <v>80</v>
      </c>
      <c r="N3" s="253"/>
      <c r="O3" s="254"/>
      <c r="P3" s="124">
        <f>IF(H5="","",100*P6/H5)</f>
        <v>0</v>
      </c>
      <c r="Q3" s="252" t="s">
        <v>80</v>
      </c>
      <c r="R3" s="253"/>
      <c r="S3" s="254"/>
      <c r="T3" s="124">
        <f>IF(H5="","",100*T6/H5)</f>
        <v>25.066666666666666</v>
      </c>
      <c r="U3" s="255"/>
      <c r="V3" s="256"/>
      <c r="W3" s="257"/>
      <c r="X3" s="269" t="s">
        <v>100</v>
      </c>
      <c r="Y3" s="270"/>
      <c r="Z3" s="270"/>
      <c r="AA3" s="270"/>
      <c r="AB3" s="271"/>
    </row>
    <row r="4" spans="2:35" ht="11.25" customHeight="1" x14ac:dyDescent="0.15">
      <c r="B4" s="238" t="s">
        <v>18</v>
      </c>
      <c r="C4" s="239"/>
      <c r="D4" s="240"/>
      <c r="E4" s="297"/>
      <c r="F4" s="298"/>
      <c r="G4" s="298"/>
      <c r="H4" s="56" t="s">
        <v>55</v>
      </c>
      <c r="I4" s="304">
        <v>440</v>
      </c>
      <c r="J4" s="241" t="s">
        <v>81</v>
      </c>
      <c r="K4" s="242"/>
      <c r="L4" s="122">
        <f>IF(SUM(AI10:AI53)="","",SUM(AI10:AI53))</f>
        <v>0</v>
      </c>
      <c r="M4" s="230" t="s">
        <v>82</v>
      </c>
      <c r="N4" s="231"/>
      <c r="O4" s="232"/>
      <c r="P4" s="121">
        <f>IF(SUM(Y10:Y53)="","",SUM(Y10:Y53))</f>
        <v>0</v>
      </c>
      <c r="Q4" s="230" t="s">
        <v>82</v>
      </c>
      <c r="R4" s="231"/>
      <c r="S4" s="232"/>
      <c r="T4" s="121">
        <f>IF(SUM(Y10:Y53)="","",SUM(Y10:Y53))</f>
        <v>0</v>
      </c>
      <c r="U4" s="235" t="s">
        <v>83</v>
      </c>
      <c r="V4" s="236"/>
      <c r="W4" s="237"/>
      <c r="X4" s="272"/>
      <c r="Y4" s="270"/>
      <c r="Z4" s="270"/>
      <c r="AA4" s="270"/>
      <c r="AB4" s="271"/>
    </row>
    <row r="5" spans="2:35" ht="11.25" customHeight="1" x14ac:dyDescent="0.15">
      <c r="B5" s="308" t="s">
        <v>16</v>
      </c>
      <c r="C5" s="9"/>
      <c r="D5" s="9"/>
      <c r="E5" s="299" t="s">
        <v>106</v>
      </c>
      <c r="F5" s="300"/>
      <c r="G5" s="300"/>
      <c r="H5" s="225">
        <v>750</v>
      </c>
      <c r="I5" s="117"/>
      <c r="J5" s="228" t="s">
        <v>13</v>
      </c>
      <c r="K5" s="229"/>
      <c r="L5" s="123" t="s">
        <v>53</v>
      </c>
      <c r="M5" s="230" t="s">
        <v>85</v>
      </c>
      <c r="N5" s="231"/>
      <c r="O5" s="232"/>
      <c r="P5" s="121">
        <f>IF(SUM(Z10:Z53)="","",SUM(Z10:Z53))</f>
        <v>0</v>
      </c>
      <c r="Q5" s="230" t="s">
        <v>85</v>
      </c>
      <c r="R5" s="231"/>
      <c r="S5" s="232"/>
      <c r="T5" s="121">
        <f>IF(SUM(Z10:Z53)="","",SUM(Z10:Z53)-U5+U7)</f>
        <v>-188</v>
      </c>
      <c r="U5" s="233">
        <v>200</v>
      </c>
      <c r="V5" s="234"/>
      <c r="W5" s="50" t="str">
        <f>IF(U5="","","[KVar]")</f>
        <v>[KVar]</v>
      </c>
      <c r="X5" s="221" t="s">
        <v>107</v>
      </c>
      <c r="Y5" s="222"/>
      <c r="Z5" s="222"/>
      <c r="AA5" s="265" t="s">
        <v>102</v>
      </c>
      <c r="AB5" s="266"/>
    </row>
    <row r="6" spans="2:35" ht="12" customHeight="1" x14ac:dyDescent="0.15">
      <c r="B6" s="216" t="s">
        <v>12</v>
      </c>
      <c r="C6" s="217"/>
      <c r="D6" s="217"/>
      <c r="E6" s="301"/>
      <c r="F6" s="302"/>
      <c r="G6" s="302"/>
      <c r="H6" s="226"/>
      <c r="I6" s="118" t="str">
        <f>IF(H5="","","[KVA]")</f>
        <v>[KVA]</v>
      </c>
      <c r="J6" s="218" t="s">
        <v>14</v>
      </c>
      <c r="K6" s="219"/>
      <c r="L6" s="220"/>
      <c r="M6" s="230" t="s">
        <v>87</v>
      </c>
      <c r="N6" s="231"/>
      <c r="O6" s="232"/>
      <c r="P6" s="121">
        <f>IF(P4="","",SQRT(P4^2+P5^2))</f>
        <v>0</v>
      </c>
      <c r="Q6" s="230" t="s">
        <v>87</v>
      </c>
      <c r="R6" s="231"/>
      <c r="S6" s="232"/>
      <c r="T6" s="121">
        <f>IF(T4="","",SQRT(T4^2+T5^2))</f>
        <v>188</v>
      </c>
      <c r="U6" s="235" t="s">
        <v>40</v>
      </c>
      <c r="V6" s="236"/>
      <c r="W6" s="237"/>
      <c r="X6" s="273" t="s">
        <v>103</v>
      </c>
      <c r="Y6" s="274"/>
      <c r="Z6" s="274"/>
      <c r="AA6" s="274"/>
      <c r="AB6" s="275"/>
    </row>
    <row r="7" spans="2:35" ht="12" customHeight="1" x14ac:dyDescent="0.15">
      <c r="B7" s="208" t="str">
        <f>IF(T6&lt;H5*0.9,"",IF(P6&gt;=H5*0.9,"Over Load",""))</f>
        <v/>
      </c>
      <c r="C7" s="209"/>
      <c r="D7" s="210"/>
      <c r="E7" s="301"/>
      <c r="F7" s="302"/>
      <c r="G7" s="302"/>
      <c r="H7" s="227"/>
      <c r="I7" s="119"/>
      <c r="J7" s="305" t="s">
        <v>15</v>
      </c>
      <c r="K7" s="306"/>
      <c r="L7" s="307"/>
      <c r="M7" s="211" t="s">
        <v>39</v>
      </c>
      <c r="N7" s="212"/>
      <c r="O7" s="213"/>
      <c r="P7" s="125" t="str">
        <f>IF(P4=0,"",IF(P5&gt;=0,P4/P6,-P4/P6))</f>
        <v/>
      </c>
      <c r="Q7" s="211" t="s">
        <v>39</v>
      </c>
      <c r="R7" s="212"/>
      <c r="S7" s="213"/>
      <c r="T7" s="125" t="str">
        <f>IF(T4=0,"",IF(T5&gt;=0,T4/T6,-T4/T6))</f>
        <v/>
      </c>
      <c r="U7" s="214">
        <v>12</v>
      </c>
      <c r="V7" s="215"/>
      <c r="W7" s="51" t="str">
        <f>IF(U7="","","[KVar]")</f>
        <v>[KVar]</v>
      </c>
      <c r="X7" s="276"/>
      <c r="Y7" s="277"/>
      <c r="Z7" s="277"/>
      <c r="AA7" s="277"/>
      <c r="AB7" s="278"/>
    </row>
    <row r="8" spans="2:35" ht="11.25" customHeight="1" x14ac:dyDescent="0.15">
      <c r="B8" s="60" t="s">
        <v>24</v>
      </c>
      <c r="C8" s="196" t="s">
        <v>19</v>
      </c>
      <c r="D8" s="197"/>
      <c r="E8" s="197"/>
      <c r="F8" s="200" t="s">
        <v>20</v>
      </c>
      <c r="G8" s="201"/>
      <c r="H8" s="196" t="s">
        <v>21</v>
      </c>
      <c r="I8" s="197"/>
      <c r="J8" s="197"/>
      <c r="K8" s="197"/>
      <c r="L8" s="63" t="s">
        <v>22</v>
      </c>
      <c r="M8" s="64" t="s">
        <v>26</v>
      </c>
      <c r="N8" s="204" t="s">
        <v>27</v>
      </c>
      <c r="O8" s="223" t="s">
        <v>88</v>
      </c>
      <c r="P8" s="224"/>
      <c r="Q8" s="224"/>
      <c r="R8" s="224" t="s">
        <v>89</v>
      </c>
      <c r="S8" s="224"/>
      <c r="T8" s="224"/>
      <c r="U8" s="65" t="s">
        <v>31</v>
      </c>
      <c r="V8" s="62" t="s">
        <v>32</v>
      </c>
      <c r="W8" s="65" t="s">
        <v>33</v>
      </c>
      <c r="X8" s="206" t="s">
        <v>34</v>
      </c>
      <c r="Y8" s="61" t="s">
        <v>35</v>
      </c>
      <c r="Z8" s="61" t="s">
        <v>35</v>
      </c>
      <c r="AA8" s="61" t="s">
        <v>35</v>
      </c>
      <c r="AB8" s="194" t="s">
        <v>36</v>
      </c>
    </row>
    <row r="9" spans="2:35" ht="11.25" customHeight="1" x14ac:dyDescent="0.15">
      <c r="B9" s="66" t="s">
        <v>25</v>
      </c>
      <c r="C9" s="198"/>
      <c r="D9" s="199"/>
      <c r="E9" s="199"/>
      <c r="F9" s="202"/>
      <c r="G9" s="203"/>
      <c r="H9" s="198"/>
      <c r="I9" s="199"/>
      <c r="J9" s="199"/>
      <c r="K9" s="199"/>
      <c r="L9" s="67" t="s">
        <v>23</v>
      </c>
      <c r="M9" s="68" t="s">
        <v>90</v>
      </c>
      <c r="N9" s="205"/>
      <c r="O9" s="70" t="s">
        <v>28</v>
      </c>
      <c r="P9" s="71" t="s">
        <v>29</v>
      </c>
      <c r="Q9" s="71" t="s">
        <v>30</v>
      </c>
      <c r="R9" s="70" t="s">
        <v>28</v>
      </c>
      <c r="S9" s="71" t="s">
        <v>29</v>
      </c>
      <c r="T9" s="71" t="s">
        <v>30</v>
      </c>
      <c r="U9" s="72" t="s">
        <v>91</v>
      </c>
      <c r="V9" s="73" t="s">
        <v>92</v>
      </c>
      <c r="W9" s="74" t="s">
        <v>29</v>
      </c>
      <c r="X9" s="207"/>
      <c r="Y9" s="75" t="s">
        <v>93</v>
      </c>
      <c r="Z9" s="76" t="s">
        <v>94</v>
      </c>
      <c r="AA9" s="69" t="s">
        <v>95</v>
      </c>
      <c r="AB9" s="195"/>
    </row>
    <row r="10" spans="2:35" x14ac:dyDescent="0.15">
      <c r="B10" s="409"/>
      <c r="C10" s="410"/>
      <c r="D10" s="411"/>
      <c r="E10" s="411"/>
      <c r="F10" s="412"/>
      <c r="G10" s="413"/>
      <c r="H10" s="414"/>
      <c r="I10" s="415"/>
      <c r="J10" s="415"/>
      <c r="K10" s="415"/>
      <c r="L10" s="15"/>
      <c r="M10" s="26"/>
      <c r="N10" s="17"/>
      <c r="O10" s="81" t="str">
        <f>IF(L10="IM-4P",IF(R10="",IF(I$2=50,IF(ISNA(VLOOKUP(M10,電動機５０,3,FALSE)),"",VLOOKUP(M10,電動機５０,3,FALSE)),IF(I$2=60,IF(ISNA(VLOOKUP(M10,電動機６０,3,FALSE)),"",VLOOKUP(M10,電動機６０,3,FALSE)),"")),""),"")</f>
        <v/>
      </c>
      <c r="P10" s="82" t="str">
        <f>IF(L10="IM-4P",IF(S10="",IF(I$2=50,IF(ISNA(VLOOKUP(M10,電動機５０,4,FALSE)),"",VLOOKUP(M10,電動機５０,4,FALSE)),IF(I$2=60,IF(ISNA(VLOOKUP(M10,電動機６０,4,FALSE)),"",VLOOKUP(M10,電動機６０,4,FALSE)),"")),""),"")</f>
        <v/>
      </c>
      <c r="Q10" s="82" t="str">
        <f>IF(L10="IM-4P",IF(T10="",IF(I$2=50,IF(ISNA(VLOOKUP(M10,電動機５０,2,FALSE)),"",VLOOKUP(M10,電動機５０,2,FALSE)),IF(I$2=60,IF(ISNA(VLOOKUP(M10,電動機６０,2,FALSE)),"",VLOOKUP(M10,電動機６０,2,FALSE)),"")),""),"")</f>
        <v/>
      </c>
      <c r="R10" s="90"/>
      <c r="S10" s="90"/>
      <c r="T10" s="90"/>
      <c r="U10" s="85" t="str">
        <f t="shared" ref="U10:U17" si="0">IF(M10="","",IF(AND(R10="",T10=""),M10*N10*Q10/O10,IF(AND(R10="",T10&lt;&gt;""),M10*N10*T10/O10,IF(AND(R10&lt;&gt;"",T10=""),M10*N10*Q10/R10,IF(AND(R10&lt;&gt;"",T10&lt;&gt;""),M10*N10*T10/R10)))))</f>
        <v/>
      </c>
      <c r="V10" s="92"/>
      <c r="W10" s="93"/>
      <c r="X10" s="94"/>
      <c r="Y10" s="87" t="str">
        <f t="shared" ref="Y10:Y53" si="1">IF(AND(U10="",V10=""),"",IF(U10="",N10*X10*V10*W10/100,X10*(U10+N10*V10*W10/100)))</f>
        <v/>
      </c>
      <c r="Z10" s="82" t="str">
        <f>IF(Y10="","",N10*V10*X10*SQRT(1-(W10/100)^2)+AE10)</f>
        <v/>
      </c>
      <c r="AA10" s="88" t="str">
        <f>IF(Y10="","",SQRT(Y10^2+Z10^2))</f>
        <v/>
      </c>
      <c r="AB10" s="10"/>
      <c r="AD10" s="52" t="str">
        <f t="shared" ref="AD10:AD16" si="2">IF(OR(AND(M10&lt;&gt;"",N10="",V10=""),AND(M10="",N10&lt;&gt;"",V10=""),AND(O10="",R10="",M10&lt;&gt;""),AND(P10="",S10="",M10&lt;&gt;""),AND(Q10="",T10="",M10&lt;&gt;"")),"▲","")</f>
        <v/>
      </c>
      <c r="AE10" s="13">
        <f t="shared" ref="AE10:AE53" si="3">IF(AND(P10="",S10=""),0,IF(S10="",U10*X10*SQRT(1-(P10/100)^2)/(P10/100),U10*X10*SQRT(1-(S10/100)^2)/(S10/100)))</f>
        <v>0</v>
      </c>
      <c r="AG10" s="7" t="str">
        <f>IF(Y10="","",Y10/X10)</f>
        <v/>
      </c>
      <c r="AH10" s="7" t="str">
        <f>IF(Y10="","",Z10/X10)</f>
        <v/>
      </c>
      <c r="AI10" s="7" t="str">
        <f>IF(Y10="","",AA10/X10)</f>
        <v/>
      </c>
    </row>
    <row r="11" spans="2:35" ht="12" customHeight="1" x14ac:dyDescent="0.15">
      <c r="B11" s="409"/>
      <c r="C11" s="410"/>
      <c r="D11" s="411"/>
      <c r="E11" s="411"/>
      <c r="F11" s="412"/>
      <c r="G11" s="413"/>
      <c r="H11" s="414"/>
      <c r="I11" s="415"/>
      <c r="J11" s="415"/>
      <c r="K11" s="415"/>
      <c r="L11" s="15"/>
      <c r="M11" s="26"/>
      <c r="N11" s="17"/>
      <c r="O11" s="81" t="str">
        <f>IF(L11="IM-4P",IF(R11="",IF(I$2=50,IF(ISNA(VLOOKUP(M11,電動機５０,3,FALSE)),"",VLOOKUP(M11,電動機５０,3,FALSE)),IF(I$2=60,IF(ISNA(VLOOKUP(M11,電動機６０,3,FALSE)),"",VLOOKUP(M11,電動機６０,3,FALSE)),"")),""),"")</f>
        <v/>
      </c>
      <c r="P11" s="82" t="str">
        <f>IF(L11="IM-4P",IF(S11="",IF(I$2=50,IF(ISNA(VLOOKUP(M11,電動機５０,4,FALSE)),"",VLOOKUP(M11,電動機５０,4,FALSE)),IF(I$2=60,IF(ISNA(VLOOKUP(M11,電動機６０,4,FALSE)),"",VLOOKUP(M11,電動機６０,4,FALSE)),"")),""),"")</f>
        <v/>
      </c>
      <c r="Q11" s="82" t="str">
        <f>IF(L11="IM-4P",IF(T11="",IF(I$2=50,IF(ISNA(VLOOKUP(M11,電動機５０,2,FALSE)),"",VLOOKUP(M11,電動機５０,2,FALSE)),IF(I$2=60,IF(ISNA(VLOOKUP(M11,電動機６０,2,FALSE)),"",VLOOKUP(M11,電動機６０,2,FALSE)),"")),""),"")</f>
        <v/>
      </c>
      <c r="R11" s="90"/>
      <c r="S11" s="90"/>
      <c r="T11" s="90"/>
      <c r="U11" s="85" t="str">
        <f t="shared" si="0"/>
        <v/>
      </c>
      <c r="V11" s="92"/>
      <c r="W11" s="93"/>
      <c r="X11" s="94"/>
      <c r="Y11" s="87" t="str">
        <f t="shared" si="1"/>
        <v/>
      </c>
      <c r="Z11" s="82" t="str">
        <f t="shared" ref="Z11:Z53" si="4">IF(Y11="","",N11*V11*X11*SQRT(1-(W11/100)^2)+AE11)</f>
        <v/>
      </c>
      <c r="AA11" s="88" t="str">
        <f>IF(Y11="","",SQRT(Y11^2+Z11^2))</f>
        <v/>
      </c>
      <c r="AB11" s="11"/>
      <c r="AD11" s="52" t="str">
        <f t="shared" si="2"/>
        <v/>
      </c>
      <c r="AE11" s="13">
        <f t="shared" si="3"/>
        <v>0</v>
      </c>
      <c r="AG11" s="7" t="str">
        <f t="shared" ref="AG11:AG53" si="5">IF(Y11="","",Y11/X11)</f>
        <v/>
      </c>
      <c r="AH11" s="7" t="str">
        <f t="shared" ref="AH11:AH53" si="6">IF(Y11="","",Z11/X11)</f>
        <v/>
      </c>
      <c r="AI11" s="7" t="str">
        <f t="shared" ref="AI11:AI53" si="7">IF(Y11="","",AA11/X11)</f>
        <v/>
      </c>
    </row>
    <row r="12" spans="2:35" ht="12" customHeight="1" x14ac:dyDescent="0.15">
      <c r="B12" s="409"/>
      <c r="C12" s="410"/>
      <c r="D12" s="411"/>
      <c r="E12" s="411"/>
      <c r="F12" s="412"/>
      <c r="G12" s="413"/>
      <c r="H12" s="414"/>
      <c r="I12" s="415"/>
      <c r="J12" s="415"/>
      <c r="K12" s="415"/>
      <c r="L12" s="15"/>
      <c r="M12" s="26"/>
      <c r="N12" s="17"/>
      <c r="O12" s="81" t="str">
        <f t="shared" ref="O12:O53" si="8">IF(L12="IM-4P",IF(R12="",IF(I$2=50,IF(ISNA(VLOOKUP(M12,電動機５０,3,FALSE)),"",VLOOKUP(M12,電動機５０,3,FALSE)),IF(I$2=60,IF(ISNA(VLOOKUP(M12,電動機６０,3,FALSE)),"",VLOOKUP(M12,電動機６０,3,FALSE)),"")),""),"")</f>
        <v/>
      </c>
      <c r="P12" s="82" t="str">
        <f t="shared" ref="P12:P53" si="9">IF(L12="IM-4P",IF(S12="",IF(I$2=50,IF(ISNA(VLOOKUP(M12,電動機５０,4,FALSE)),"",VLOOKUP(M12,電動機５０,4,FALSE)),IF(I$2=60,IF(ISNA(VLOOKUP(M12,電動機６０,4,FALSE)),"",VLOOKUP(M12,電動機６０,4,FALSE)),"")),""),"")</f>
        <v/>
      </c>
      <c r="Q12" s="82" t="str">
        <f t="shared" ref="Q12:Q53" si="10">IF(L12="IM-4P",IF(T12="",IF(I$2=50,IF(ISNA(VLOOKUP(M12,電動機５０,2,FALSE)),"",VLOOKUP(M12,電動機５０,2,FALSE)),IF(I$2=60,IF(ISNA(VLOOKUP(M12,電動機６０,2,FALSE)),"",VLOOKUP(M12,電動機６０,2,FALSE)),"")),""),"")</f>
        <v/>
      </c>
      <c r="R12" s="90"/>
      <c r="S12" s="90"/>
      <c r="T12" s="90"/>
      <c r="U12" s="85" t="str">
        <f t="shared" si="0"/>
        <v/>
      </c>
      <c r="V12" s="92"/>
      <c r="W12" s="93"/>
      <c r="X12" s="94"/>
      <c r="Y12" s="87" t="str">
        <f t="shared" si="1"/>
        <v/>
      </c>
      <c r="Z12" s="82" t="str">
        <f t="shared" si="4"/>
        <v/>
      </c>
      <c r="AA12" s="88" t="str">
        <f>IF(Y12="","",SQRT(Y12^2+Z12^2))</f>
        <v/>
      </c>
      <c r="AB12" s="11"/>
      <c r="AD12" s="52" t="str">
        <f t="shared" si="2"/>
        <v/>
      </c>
      <c r="AE12" s="13">
        <f t="shared" si="3"/>
        <v>0</v>
      </c>
      <c r="AG12" s="7" t="str">
        <f t="shared" si="5"/>
        <v/>
      </c>
      <c r="AH12" s="7" t="str">
        <f t="shared" si="6"/>
        <v/>
      </c>
      <c r="AI12" s="7" t="str">
        <f t="shared" si="7"/>
        <v/>
      </c>
    </row>
    <row r="13" spans="2:35" x14ac:dyDescent="0.15">
      <c r="B13" s="409"/>
      <c r="C13" s="410"/>
      <c r="D13" s="411"/>
      <c r="E13" s="411"/>
      <c r="F13" s="412"/>
      <c r="G13" s="413"/>
      <c r="H13" s="414"/>
      <c r="I13" s="415"/>
      <c r="J13" s="415"/>
      <c r="K13" s="415"/>
      <c r="L13" s="15"/>
      <c r="M13" s="26"/>
      <c r="N13" s="17"/>
      <c r="O13" s="81" t="str">
        <f t="shared" si="8"/>
        <v/>
      </c>
      <c r="P13" s="82" t="str">
        <f t="shared" si="9"/>
        <v/>
      </c>
      <c r="Q13" s="82" t="str">
        <f t="shared" si="10"/>
        <v/>
      </c>
      <c r="R13" s="90"/>
      <c r="S13" s="90"/>
      <c r="T13" s="90"/>
      <c r="U13" s="85" t="str">
        <f t="shared" si="0"/>
        <v/>
      </c>
      <c r="V13" s="92"/>
      <c r="W13" s="93"/>
      <c r="X13" s="94"/>
      <c r="Y13" s="87" t="str">
        <f t="shared" si="1"/>
        <v/>
      </c>
      <c r="Z13" s="82" t="str">
        <f t="shared" si="4"/>
        <v/>
      </c>
      <c r="AA13" s="88" t="str">
        <f t="shared" ref="AA13:AA53" si="11">IF(Y13="","",SQRT(Y13^2+Z13^2))</f>
        <v/>
      </c>
      <c r="AB13" s="49"/>
      <c r="AD13" s="52" t="str">
        <f t="shared" si="2"/>
        <v/>
      </c>
      <c r="AE13" s="13">
        <f t="shared" si="3"/>
        <v>0</v>
      </c>
      <c r="AG13" s="7" t="str">
        <f t="shared" si="5"/>
        <v/>
      </c>
      <c r="AH13" s="7" t="str">
        <f t="shared" si="6"/>
        <v/>
      </c>
      <c r="AI13" s="7" t="str">
        <f t="shared" si="7"/>
        <v/>
      </c>
    </row>
    <row r="14" spans="2:35" x14ac:dyDescent="0.15">
      <c r="B14" s="409"/>
      <c r="C14" s="410"/>
      <c r="D14" s="411"/>
      <c r="E14" s="411"/>
      <c r="F14" s="412"/>
      <c r="G14" s="413"/>
      <c r="H14" s="414"/>
      <c r="I14" s="415"/>
      <c r="J14" s="415"/>
      <c r="K14" s="415"/>
      <c r="L14" s="15"/>
      <c r="M14" s="26"/>
      <c r="N14" s="17"/>
      <c r="O14" s="81" t="str">
        <f t="shared" si="8"/>
        <v/>
      </c>
      <c r="P14" s="82" t="str">
        <f t="shared" si="9"/>
        <v/>
      </c>
      <c r="Q14" s="82" t="str">
        <f t="shared" si="10"/>
        <v/>
      </c>
      <c r="R14" s="90"/>
      <c r="S14" s="90"/>
      <c r="T14" s="90"/>
      <c r="U14" s="85" t="str">
        <f t="shared" si="0"/>
        <v/>
      </c>
      <c r="V14" s="92"/>
      <c r="W14" s="93"/>
      <c r="X14" s="94"/>
      <c r="Y14" s="87" t="str">
        <f t="shared" si="1"/>
        <v/>
      </c>
      <c r="Z14" s="82" t="str">
        <f t="shared" si="4"/>
        <v/>
      </c>
      <c r="AA14" s="88" t="str">
        <f t="shared" si="11"/>
        <v/>
      </c>
      <c r="AB14" s="11"/>
      <c r="AD14" s="52" t="str">
        <f t="shared" si="2"/>
        <v/>
      </c>
      <c r="AE14" s="13">
        <f t="shared" si="3"/>
        <v>0</v>
      </c>
      <c r="AG14" s="7" t="str">
        <f t="shared" si="5"/>
        <v/>
      </c>
      <c r="AH14" s="7" t="str">
        <f t="shared" si="6"/>
        <v/>
      </c>
      <c r="AI14" s="7" t="str">
        <f t="shared" si="7"/>
        <v/>
      </c>
    </row>
    <row r="15" spans="2:35" x14ac:dyDescent="0.15">
      <c r="B15" s="409"/>
      <c r="C15" s="410"/>
      <c r="D15" s="411"/>
      <c r="E15" s="416"/>
      <c r="F15" s="412"/>
      <c r="G15" s="413"/>
      <c r="H15" s="414"/>
      <c r="I15" s="415"/>
      <c r="J15" s="415"/>
      <c r="K15" s="417"/>
      <c r="L15" s="15"/>
      <c r="M15" s="26"/>
      <c r="N15" s="17"/>
      <c r="O15" s="81" t="str">
        <f t="shared" si="8"/>
        <v/>
      </c>
      <c r="P15" s="82" t="str">
        <f t="shared" si="9"/>
        <v/>
      </c>
      <c r="Q15" s="82" t="str">
        <f t="shared" si="10"/>
        <v/>
      </c>
      <c r="R15" s="90"/>
      <c r="S15" s="90"/>
      <c r="T15" s="90"/>
      <c r="U15" s="85" t="str">
        <f t="shared" si="0"/>
        <v/>
      </c>
      <c r="V15" s="92"/>
      <c r="W15" s="93"/>
      <c r="X15" s="94"/>
      <c r="Y15" s="87" t="str">
        <f t="shared" si="1"/>
        <v/>
      </c>
      <c r="Z15" s="82" t="str">
        <f t="shared" si="4"/>
        <v/>
      </c>
      <c r="AA15" s="88" t="str">
        <f t="shared" si="11"/>
        <v/>
      </c>
      <c r="AB15" s="11"/>
      <c r="AD15" s="52" t="str">
        <f t="shared" si="2"/>
        <v/>
      </c>
      <c r="AE15" s="13">
        <f t="shared" si="3"/>
        <v>0</v>
      </c>
      <c r="AG15" s="7" t="str">
        <f t="shared" si="5"/>
        <v/>
      </c>
      <c r="AH15" s="7" t="str">
        <f t="shared" si="6"/>
        <v/>
      </c>
      <c r="AI15" s="7" t="str">
        <f t="shared" si="7"/>
        <v/>
      </c>
    </row>
    <row r="16" spans="2:35" x14ac:dyDescent="0.15">
      <c r="B16" s="409"/>
      <c r="C16" s="410"/>
      <c r="D16" s="411"/>
      <c r="E16" s="416"/>
      <c r="F16" s="412"/>
      <c r="G16" s="413"/>
      <c r="H16" s="414"/>
      <c r="I16" s="415"/>
      <c r="J16" s="415"/>
      <c r="K16" s="417"/>
      <c r="L16" s="15"/>
      <c r="M16" s="26"/>
      <c r="N16" s="17"/>
      <c r="O16" s="81" t="str">
        <f t="shared" si="8"/>
        <v/>
      </c>
      <c r="P16" s="82" t="str">
        <f t="shared" si="9"/>
        <v/>
      </c>
      <c r="Q16" s="82" t="str">
        <f t="shared" si="10"/>
        <v/>
      </c>
      <c r="R16" s="90"/>
      <c r="S16" s="90"/>
      <c r="T16" s="90"/>
      <c r="U16" s="85" t="str">
        <f t="shared" si="0"/>
        <v/>
      </c>
      <c r="V16" s="92"/>
      <c r="W16" s="93"/>
      <c r="X16" s="94"/>
      <c r="Y16" s="87" t="str">
        <f t="shared" si="1"/>
        <v/>
      </c>
      <c r="Z16" s="82" t="str">
        <f t="shared" si="4"/>
        <v/>
      </c>
      <c r="AA16" s="88" t="str">
        <f t="shared" si="11"/>
        <v/>
      </c>
      <c r="AB16" s="11"/>
      <c r="AD16" s="52" t="str">
        <f t="shared" si="2"/>
        <v/>
      </c>
      <c r="AE16" s="13">
        <f t="shared" si="3"/>
        <v>0</v>
      </c>
      <c r="AG16" s="7" t="str">
        <f t="shared" si="5"/>
        <v/>
      </c>
      <c r="AH16" s="7" t="str">
        <f t="shared" si="6"/>
        <v/>
      </c>
      <c r="AI16" s="7" t="str">
        <f t="shared" si="7"/>
        <v/>
      </c>
    </row>
    <row r="17" spans="2:35" x14ac:dyDescent="0.15">
      <c r="B17" s="409"/>
      <c r="C17" s="410"/>
      <c r="D17" s="411"/>
      <c r="E17" s="416"/>
      <c r="F17" s="412"/>
      <c r="G17" s="413"/>
      <c r="H17" s="414"/>
      <c r="I17" s="415"/>
      <c r="J17" s="415"/>
      <c r="K17" s="415"/>
      <c r="L17" s="15"/>
      <c r="M17" s="26"/>
      <c r="N17" s="17"/>
      <c r="O17" s="81" t="str">
        <f t="shared" si="8"/>
        <v/>
      </c>
      <c r="P17" s="82" t="str">
        <f t="shared" si="9"/>
        <v/>
      </c>
      <c r="Q17" s="82" t="str">
        <f t="shared" si="10"/>
        <v/>
      </c>
      <c r="R17" s="90"/>
      <c r="S17" s="90"/>
      <c r="T17" s="90"/>
      <c r="U17" s="85" t="str">
        <f t="shared" si="0"/>
        <v/>
      </c>
      <c r="V17" s="92"/>
      <c r="W17" s="93"/>
      <c r="X17" s="94"/>
      <c r="Y17" s="87" t="str">
        <f t="shared" si="1"/>
        <v/>
      </c>
      <c r="Z17" s="82" t="str">
        <f t="shared" si="4"/>
        <v/>
      </c>
      <c r="AA17" s="88" t="str">
        <f t="shared" si="11"/>
        <v/>
      </c>
      <c r="AB17" s="11"/>
      <c r="AD17" s="52" t="str">
        <f>IF(OR(AND(M17&lt;&gt;"",N17="",V17=""),AND(M17="",N17&lt;&gt;"",V17=""),AND(O17="",R17="",M17&lt;&gt;""),AND(P17="",S17="",M17&lt;&gt;""),AND(Q17="",T17="",M17&lt;&gt;"")),"▲","")</f>
        <v/>
      </c>
      <c r="AE17" s="13">
        <f t="shared" si="3"/>
        <v>0</v>
      </c>
      <c r="AG17" s="7" t="str">
        <f t="shared" si="5"/>
        <v/>
      </c>
      <c r="AH17" s="7" t="str">
        <f t="shared" si="6"/>
        <v/>
      </c>
      <c r="AI17" s="7" t="str">
        <f t="shared" si="7"/>
        <v/>
      </c>
    </row>
    <row r="18" spans="2:35" x14ac:dyDescent="0.15">
      <c r="B18" s="409"/>
      <c r="C18" s="410"/>
      <c r="D18" s="411"/>
      <c r="E18" s="416"/>
      <c r="F18" s="412"/>
      <c r="G18" s="413"/>
      <c r="H18" s="414"/>
      <c r="I18" s="415"/>
      <c r="J18" s="415"/>
      <c r="K18" s="415"/>
      <c r="L18" s="15"/>
      <c r="M18" s="26"/>
      <c r="N18" s="17"/>
      <c r="O18" s="81" t="str">
        <f t="shared" si="8"/>
        <v/>
      </c>
      <c r="P18" s="82" t="str">
        <f t="shared" si="9"/>
        <v/>
      </c>
      <c r="Q18" s="82" t="str">
        <f t="shared" si="10"/>
        <v/>
      </c>
      <c r="R18" s="90"/>
      <c r="S18" s="90"/>
      <c r="T18" s="90"/>
      <c r="U18" s="85" t="str">
        <f>IF(M18="","",IF(AND(R18="",T18=""),M18*N18*Q18/O18,IF(AND(R18="",T18&lt;&gt;""),M18*N18*T18/O18,IF(AND(R18&lt;&gt;"",T18=""),M18*N18*Q18/R18,IF(AND(R18&lt;&gt;"",T18&lt;&gt;""),M18*N18*T18/R18)))))</f>
        <v/>
      </c>
      <c r="V18" s="92"/>
      <c r="W18" s="93"/>
      <c r="X18" s="94"/>
      <c r="Y18" s="87" t="str">
        <f t="shared" si="1"/>
        <v/>
      </c>
      <c r="Z18" s="82" t="str">
        <f t="shared" si="4"/>
        <v/>
      </c>
      <c r="AA18" s="88" t="str">
        <f t="shared" si="11"/>
        <v/>
      </c>
      <c r="AB18" s="11"/>
      <c r="AD18" s="52" t="str">
        <f t="shared" ref="AD18:AD53" si="12">IF(OR(AND(M18&lt;&gt;"",N18="",V18=""),AND(M18="",N18&lt;&gt;"",V18=""),AND(O18="",R18="",M18&lt;&gt;""),AND(P18="",S18="",M18&lt;&gt;""),AND(Q18="",T18="",M18&lt;&gt;"")),"▲","")</f>
        <v/>
      </c>
      <c r="AE18" s="13">
        <f t="shared" si="3"/>
        <v>0</v>
      </c>
      <c r="AG18" s="7" t="str">
        <f t="shared" si="5"/>
        <v/>
      </c>
      <c r="AH18" s="7" t="str">
        <f t="shared" si="6"/>
        <v/>
      </c>
      <c r="AI18" s="7" t="str">
        <f t="shared" si="7"/>
        <v/>
      </c>
    </row>
    <row r="19" spans="2:35" x14ac:dyDescent="0.15">
      <c r="B19" s="409"/>
      <c r="C19" s="410"/>
      <c r="D19" s="411"/>
      <c r="E19" s="416"/>
      <c r="F19" s="412"/>
      <c r="G19" s="413"/>
      <c r="H19" s="414"/>
      <c r="I19" s="415"/>
      <c r="J19" s="415"/>
      <c r="K19" s="415"/>
      <c r="L19" s="15"/>
      <c r="M19" s="26"/>
      <c r="N19" s="17"/>
      <c r="O19" s="81" t="str">
        <f t="shared" si="8"/>
        <v/>
      </c>
      <c r="P19" s="82" t="str">
        <f t="shared" si="9"/>
        <v/>
      </c>
      <c r="Q19" s="82" t="str">
        <f t="shared" si="10"/>
        <v/>
      </c>
      <c r="R19" s="90"/>
      <c r="S19" s="90"/>
      <c r="T19" s="90"/>
      <c r="U19" s="85" t="str">
        <f t="shared" ref="U19:U53" si="13">IF(M19="","",IF(AND(R19="",T19=""),M19*N19*Q19/O19,IF(AND(R19="",T19&lt;&gt;""),M19*N19*T19/O19,IF(AND(R19&lt;&gt;"",T19=""),M19*N19*Q19/R19,IF(AND(R19&lt;&gt;"",T19&lt;&gt;""),M19*N19*T19/R19)))))</f>
        <v/>
      </c>
      <c r="V19" s="92"/>
      <c r="W19" s="93"/>
      <c r="X19" s="94"/>
      <c r="Y19" s="87" t="str">
        <f t="shared" si="1"/>
        <v/>
      </c>
      <c r="Z19" s="82" t="str">
        <f t="shared" si="4"/>
        <v/>
      </c>
      <c r="AA19" s="88" t="str">
        <f t="shared" si="11"/>
        <v/>
      </c>
      <c r="AB19" s="49"/>
      <c r="AD19" s="52" t="str">
        <f t="shared" si="12"/>
        <v/>
      </c>
      <c r="AE19" s="13">
        <f t="shared" si="3"/>
        <v>0</v>
      </c>
      <c r="AG19" s="7" t="str">
        <f t="shared" si="5"/>
        <v/>
      </c>
      <c r="AH19" s="7" t="str">
        <f t="shared" si="6"/>
        <v/>
      </c>
      <c r="AI19" s="7" t="str">
        <f t="shared" si="7"/>
        <v/>
      </c>
    </row>
    <row r="20" spans="2:35" x14ac:dyDescent="0.15">
      <c r="B20" s="409"/>
      <c r="C20" s="410"/>
      <c r="D20" s="411"/>
      <c r="E20" s="416"/>
      <c r="F20" s="412"/>
      <c r="G20" s="413"/>
      <c r="H20" s="414"/>
      <c r="I20" s="415"/>
      <c r="J20" s="415"/>
      <c r="K20" s="417"/>
      <c r="L20" s="15"/>
      <c r="M20" s="26"/>
      <c r="N20" s="17"/>
      <c r="O20" s="81" t="str">
        <f t="shared" si="8"/>
        <v/>
      </c>
      <c r="P20" s="82" t="str">
        <f t="shared" si="9"/>
        <v/>
      </c>
      <c r="Q20" s="82" t="str">
        <f t="shared" si="10"/>
        <v/>
      </c>
      <c r="R20" s="90"/>
      <c r="S20" s="90"/>
      <c r="T20" s="90"/>
      <c r="U20" s="85" t="str">
        <f t="shared" si="13"/>
        <v/>
      </c>
      <c r="V20" s="92"/>
      <c r="W20" s="93"/>
      <c r="X20" s="94"/>
      <c r="Y20" s="87" t="str">
        <f t="shared" si="1"/>
        <v/>
      </c>
      <c r="Z20" s="82" t="str">
        <f t="shared" si="4"/>
        <v/>
      </c>
      <c r="AA20" s="88" t="str">
        <f t="shared" si="11"/>
        <v/>
      </c>
      <c r="AB20" s="11"/>
      <c r="AD20" s="52" t="str">
        <f t="shared" si="12"/>
        <v/>
      </c>
      <c r="AE20" s="13">
        <f t="shared" si="3"/>
        <v>0</v>
      </c>
      <c r="AG20" s="7" t="str">
        <f t="shared" si="5"/>
        <v/>
      </c>
      <c r="AH20" s="7" t="str">
        <f t="shared" si="6"/>
        <v/>
      </c>
      <c r="AI20" s="7" t="str">
        <f t="shared" si="7"/>
        <v/>
      </c>
    </row>
    <row r="21" spans="2:35" x14ac:dyDescent="0.15">
      <c r="B21" s="409"/>
      <c r="C21" s="410"/>
      <c r="D21" s="411"/>
      <c r="E21" s="416"/>
      <c r="F21" s="412"/>
      <c r="G21" s="413"/>
      <c r="H21" s="414"/>
      <c r="I21" s="415"/>
      <c r="J21" s="415"/>
      <c r="K21" s="417"/>
      <c r="L21" s="15"/>
      <c r="M21" s="26"/>
      <c r="N21" s="17"/>
      <c r="O21" s="81" t="str">
        <f t="shared" si="8"/>
        <v/>
      </c>
      <c r="P21" s="82" t="str">
        <f t="shared" si="9"/>
        <v/>
      </c>
      <c r="Q21" s="82" t="str">
        <f t="shared" si="10"/>
        <v/>
      </c>
      <c r="R21" s="90"/>
      <c r="S21" s="90"/>
      <c r="T21" s="90"/>
      <c r="U21" s="85" t="str">
        <f t="shared" si="13"/>
        <v/>
      </c>
      <c r="V21" s="92"/>
      <c r="W21" s="93"/>
      <c r="X21" s="94"/>
      <c r="Y21" s="87" t="str">
        <f t="shared" si="1"/>
        <v/>
      </c>
      <c r="Z21" s="82" t="str">
        <f t="shared" si="4"/>
        <v/>
      </c>
      <c r="AA21" s="88" t="str">
        <f t="shared" si="11"/>
        <v/>
      </c>
      <c r="AB21" s="11"/>
      <c r="AD21" s="52" t="str">
        <f t="shared" si="12"/>
        <v/>
      </c>
      <c r="AE21" s="13">
        <f t="shared" si="3"/>
        <v>0</v>
      </c>
      <c r="AG21" s="7" t="str">
        <f t="shared" si="5"/>
        <v/>
      </c>
      <c r="AH21" s="7" t="str">
        <f t="shared" si="6"/>
        <v/>
      </c>
      <c r="AI21" s="7" t="str">
        <f t="shared" si="7"/>
        <v/>
      </c>
    </row>
    <row r="22" spans="2:35" x14ac:dyDescent="0.15">
      <c r="B22" s="409"/>
      <c r="C22" s="410"/>
      <c r="D22" s="411"/>
      <c r="E22" s="416"/>
      <c r="F22" s="412"/>
      <c r="G22" s="413"/>
      <c r="H22" s="414"/>
      <c r="I22" s="415"/>
      <c r="J22" s="415"/>
      <c r="K22" s="417"/>
      <c r="L22" s="15"/>
      <c r="M22" s="26"/>
      <c r="N22" s="17"/>
      <c r="O22" s="81" t="str">
        <f t="shared" si="8"/>
        <v/>
      </c>
      <c r="P22" s="82" t="str">
        <f t="shared" si="9"/>
        <v/>
      </c>
      <c r="Q22" s="82" t="str">
        <f t="shared" si="10"/>
        <v/>
      </c>
      <c r="R22" s="90"/>
      <c r="S22" s="90"/>
      <c r="T22" s="90"/>
      <c r="U22" s="85" t="str">
        <f t="shared" si="13"/>
        <v/>
      </c>
      <c r="V22" s="92"/>
      <c r="W22" s="93"/>
      <c r="X22" s="94"/>
      <c r="Y22" s="87" t="str">
        <f t="shared" si="1"/>
        <v/>
      </c>
      <c r="Z22" s="82" t="str">
        <f t="shared" si="4"/>
        <v/>
      </c>
      <c r="AA22" s="88" t="str">
        <f t="shared" si="11"/>
        <v/>
      </c>
      <c r="AB22" s="11"/>
      <c r="AD22" s="52" t="str">
        <f t="shared" si="12"/>
        <v/>
      </c>
      <c r="AE22" s="13">
        <f t="shared" si="3"/>
        <v>0</v>
      </c>
      <c r="AG22" s="7" t="str">
        <f t="shared" si="5"/>
        <v/>
      </c>
      <c r="AH22" s="7" t="str">
        <f t="shared" si="6"/>
        <v/>
      </c>
      <c r="AI22" s="7" t="str">
        <f t="shared" si="7"/>
        <v/>
      </c>
    </row>
    <row r="23" spans="2:35" x14ac:dyDescent="0.15">
      <c r="B23" s="409"/>
      <c r="C23" s="410"/>
      <c r="D23" s="411"/>
      <c r="E23" s="416"/>
      <c r="F23" s="412"/>
      <c r="G23" s="413"/>
      <c r="H23" s="414"/>
      <c r="I23" s="415"/>
      <c r="J23" s="415"/>
      <c r="K23" s="415"/>
      <c r="L23" s="15"/>
      <c r="M23" s="26"/>
      <c r="N23" s="17"/>
      <c r="O23" s="81" t="str">
        <f t="shared" si="8"/>
        <v/>
      </c>
      <c r="P23" s="82" t="str">
        <f t="shared" si="9"/>
        <v/>
      </c>
      <c r="Q23" s="82" t="str">
        <f t="shared" si="10"/>
        <v/>
      </c>
      <c r="R23" s="90"/>
      <c r="S23" s="90"/>
      <c r="T23" s="90"/>
      <c r="U23" s="85" t="str">
        <f t="shared" si="13"/>
        <v/>
      </c>
      <c r="V23" s="92"/>
      <c r="W23" s="93"/>
      <c r="X23" s="94"/>
      <c r="Y23" s="87" t="str">
        <f t="shared" si="1"/>
        <v/>
      </c>
      <c r="Z23" s="82" t="str">
        <f t="shared" si="4"/>
        <v/>
      </c>
      <c r="AA23" s="88" t="str">
        <f t="shared" si="11"/>
        <v/>
      </c>
      <c r="AB23" s="11"/>
      <c r="AD23" s="52" t="str">
        <f t="shared" si="12"/>
        <v/>
      </c>
      <c r="AE23" s="13">
        <f t="shared" si="3"/>
        <v>0</v>
      </c>
      <c r="AG23" s="7" t="str">
        <f t="shared" si="5"/>
        <v/>
      </c>
      <c r="AH23" s="7" t="str">
        <f t="shared" si="6"/>
        <v/>
      </c>
      <c r="AI23" s="7" t="str">
        <f t="shared" si="7"/>
        <v/>
      </c>
    </row>
    <row r="24" spans="2:35" x14ac:dyDescent="0.15">
      <c r="B24" s="409"/>
      <c r="C24" s="410"/>
      <c r="D24" s="411"/>
      <c r="E24" s="416"/>
      <c r="F24" s="412"/>
      <c r="G24" s="413"/>
      <c r="H24" s="414"/>
      <c r="I24" s="415"/>
      <c r="J24" s="415"/>
      <c r="K24" s="415"/>
      <c r="L24" s="15"/>
      <c r="M24" s="26"/>
      <c r="N24" s="17"/>
      <c r="O24" s="81" t="str">
        <f t="shared" si="8"/>
        <v/>
      </c>
      <c r="P24" s="82" t="str">
        <f t="shared" si="9"/>
        <v/>
      </c>
      <c r="Q24" s="82" t="str">
        <f t="shared" si="10"/>
        <v/>
      </c>
      <c r="R24" s="90"/>
      <c r="S24" s="90"/>
      <c r="T24" s="90"/>
      <c r="U24" s="85" t="str">
        <f t="shared" si="13"/>
        <v/>
      </c>
      <c r="V24" s="92"/>
      <c r="W24" s="93"/>
      <c r="X24" s="94"/>
      <c r="Y24" s="87" t="str">
        <f t="shared" si="1"/>
        <v/>
      </c>
      <c r="Z24" s="82" t="str">
        <f t="shared" si="4"/>
        <v/>
      </c>
      <c r="AA24" s="88" t="str">
        <f t="shared" si="11"/>
        <v/>
      </c>
      <c r="AB24" s="11"/>
      <c r="AD24" s="52" t="str">
        <f t="shared" si="12"/>
        <v/>
      </c>
      <c r="AE24" s="13">
        <f t="shared" si="3"/>
        <v>0</v>
      </c>
      <c r="AG24" s="7" t="str">
        <f t="shared" si="5"/>
        <v/>
      </c>
      <c r="AH24" s="7" t="str">
        <f t="shared" si="6"/>
        <v/>
      </c>
      <c r="AI24" s="7" t="str">
        <f t="shared" si="7"/>
        <v/>
      </c>
    </row>
    <row r="25" spans="2:35" x14ac:dyDescent="0.15">
      <c r="B25" s="409"/>
      <c r="C25" s="410"/>
      <c r="D25" s="411"/>
      <c r="E25" s="416"/>
      <c r="F25" s="412"/>
      <c r="G25" s="413"/>
      <c r="H25" s="414"/>
      <c r="I25" s="415"/>
      <c r="J25" s="415"/>
      <c r="K25" s="415"/>
      <c r="L25" s="15"/>
      <c r="M25" s="26"/>
      <c r="N25" s="17"/>
      <c r="O25" s="81" t="str">
        <f t="shared" si="8"/>
        <v/>
      </c>
      <c r="P25" s="82" t="str">
        <f t="shared" si="9"/>
        <v/>
      </c>
      <c r="Q25" s="82" t="str">
        <f t="shared" si="10"/>
        <v/>
      </c>
      <c r="R25" s="90"/>
      <c r="S25" s="90"/>
      <c r="T25" s="90"/>
      <c r="U25" s="85" t="str">
        <f t="shared" si="13"/>
        <v/>
      </c>
      <c r="V25" s="92"/>
      <c r="W25" s="93"/>
      <c r="X25" s="94"/>
      <c r="Y25" s="87" t="str">
        <f t="shared" si="1"/>
        <v/>
      </c>
      <c r="Z25" s="82" t="str">
        <f t="shared" si="4"/>
        <v/>
      </c>
      <c r="AA25" s="88" t="str">
        <f t="shared" si="11"/>
        <v/>
      </c>
      <c r="AB25" s="49"/>
      <c r="AD25" s="52" t="str">
        <f t="shared" si="12"/>
        <v/>
      </c>
      <c r="AE25" s="13">
        <f t="shared" si="3"/>
        <v>0</v>
      </c>
      <c r="AG25" s="7" t="str">
        <f t="shared" si="5"/>
        <v/>
      </c>
      <c r="AH25" s="7" t="str">
        <f t="shared" si="6"/>
        <v/>
      </c>
      <c r="AI25" s="7" t="str">
        <f t="shared" si="7"/>
        <v/>
      </c>
    </row>
    <row r="26" spans="2:35" x14ac:dyDescent="0.15">
      <c r="B26" s="409"/>
      <c r="C26" s="410"/>
      <c r="D26" s="411"/>
      <c r="E26" s="416"/>
      <c r="F26" s="412"/>
      <c r="G26" s="413"/>
      <c r="H26" s="414"/>
      <c r="I26" s="415"/>
      <c r="J26" s="415"/>
      <c r="K26" s="417"/>
      <c r="L26" s="15"/>
      <c r="M26" s="26"/>
      <c r="N26" s="17"/>
      <c r="O26" s="81" t="str">
        <f t="shared" si="8"/>
        <v/>
      </c>
      <c r="P26" s="82" t="str">
        <f t="shared" si="9"/>
        <v/>
      </c>
      <c r="Q26" s="82" t="str">
        <f t="shared" si="10"/>
        <v/>
      </c>
      <c r="R26" s="90"/>
      <c r="S26" s="90"/>
      <c r="T26" s="90"/>
      <c r="U26" s="85" t="str">
        <f t="shared" si="13"/>
        <v/>
      </c>
      <c r="V26" s="92"/>
      <c r="W26" s="93"/>
      <c r="X26" s="94"/>
      <c r="Y26" s="87" t="str">
        <f t="shared" si="1"/>
        <v/>
      </c>
      <c r="Z26" s="82" t="str">
        <f t="shared" si="4"/>
        <v/>
      </c>
      <c r="AA26" s="88" t="str">
        <f t="shared" si="11"/>
        <v/>
      </c>
      <c r="AB26" s="11"/>
      <c r="AD26" s="52" t="str">
        <f t="shared" si="12"/>
        <v/>
      </c>
      <c r="AE26" s="13">
        <f t="shared" si="3"/>
        <v>0</v>
      </c>
      <c r="AG26" s="7" t="str">
        <f t="shared" si="5"/>
        <v/>
      </c>
      <c r="AH26" s="7" t="str">
        <f t="shared" si="6"/>
        <v/>
      </c>
      <c r="AI26" s="7" t="str">
        <f t="shared" si="7"/>
        <v/>
      </c>
    </row>
    <row r="27" spans="2:35" x14ac:dyDescent="0.15">
      <c r="B27" s="409"/>
      <c r="C27" s="410"/>
      <c r="D27" s="411"/>
      <c r="E27" s="416"/>
      <c r="F27" s="412"/>
      <c r="G27" s="413"/>
      <c r="H27" s="414"/>
      <c r="I27" s="415"/>
      <c r="J27" s="415"/>
      <c r="K27" s="417"/>
      <c r="L27" s="15"/>
      <c r="M27" s="26"/>
      <c r="N27" s="17"/>
      <c r="O27" s="81" t="str">
        <f t="shared" si="8"/>
        <v/>
      </c>
      <c r="P27" s="82" t="str">
        <f t="shared" si="9"/>
        <v/>
      </c>
      <c r="Q27" s="82" t="str">
        <f t="shared" si="10"/>
        <v/>
      </c>
      <c r="R27" s="90"/>
      <c r="S27" s="90"/>
      <c r="T27" s="90"/>
      <c r="U27" s="85" t="str">
        <f t="shared" si="13"/>
        <v/>
      </c>
      <c r="V27" s="92"/>
      <c r="W27" s="93"/>
      <c r="X27" s="94"/>
      <c r="Y27" s="87" t="str">
        <f t="shared" si="1"/>
        <v/>
      </c>
      <c r="Z27" s="82" t="str">
        <f t="shared" si="4"/>
        <v/>
      </c>
      <c r="AA27" s="88" t="str">
        <f t="shared" si="11"/>
        <v/>
      </c>
      <c r="AB27" s="11"/>
      <c r="AD27" s="52" t="str">
        <f t="shared" si="12"/>
        <v/>
      </c>
      <c r="AE27" s="13">
        <f t="shared" si="3"/>
        <v>0</v>
      </c>
      <c r="AG27" s="7" t="str">
        <f t="shared" si="5"/>
        <v/>
      </c>
      <c r="AH27" s="7" t="str">
        <f t="shared" si="6"/>
        <v/>
      </c>
      <c r="AI27" s="7" t="str">
        <f t="shared" si="7"/>
        <v/>
      </c>
    </row>
    <row r="28" spans="2:35" x14ac:dyDescent="0.15">
      <c r="B28" s="409"/>
      <c r="C28" s="410"/>
      <c r="D28" s="411"/>
      <c r="E28" s="411"/>
      <c r="F28" s="412"/>
      <c r="G28" s="413"/>
      <c r="H28" s="414"/>
      <c r="I28" s="415"/>
      <c r="J28" s="415"/>
      <c r="K28" s="417"/>
      <c r="L28" s="15"/>
      <c r="M28" s="26"/>
      <c r="N28" s="17"/>
      <c r="O28" s="81" t="str">
        <f t="shared" si="8"/>
        <v/>
      </c>
      <c r="P28" s="82" t="str">
        <f t="shared" si="9"/>
        <v/>
      </c>
      <c r="Q28" s="82" t="str">
        <f t="shared" si="10"/>
        <v/>
      </c>
      <c r="R28" s="90"/>
      <c r="S28" s="90"/>
      <c r="T28" s="90"/>
      <c r="U28" s="85" t="str">
        <f t="shared" si="13"/>
        <v/>
      </c>
      <c r="V28" s="92"/>
      <c r="W28" s="93"/>
      <c r="X28" s="94"/>
      <c r="Y28" s="87" t="str">
        <f t="shared" si="1"/>
        <v/>
      </c>
      <c r="Z28" s="82" t="str">
        <f t="shared" si="4"/>
        <v/>
      </c>
      <c r="AA28" s="88" t="str">
        <f t="shared" si="11"/>
        <v/>
      </c>
      <c r="AB28" s="11"/>
      <c r="AD28" s="52" t="str">
        <f t="shared" si="12"/>
        <v/>
      </c>
      <c r="AE28" s="13">
        <f t="shared" si="3"/>
        <v>0</v>
      </c>
      <c r="AG28" s="7" t="str">
        <f t="shared" si="5"/>
        <v/>
      </c>
      <c r="AH28" s="7" t="str">
        <f t="shared" si="6"/>
        <v/>
      </c>
      <c r="AI28" s="7" t="str">
        <f t="shared" si="7"/>
        <v/>
      </c>
    </row>
    <row r="29" spans="2:35" x14ac:dyDescent="0.15">
      <c r="B29" s="409"/>
      <c r="C29" s="410"/>
      <c r="D29" s="411"/>
      <c r="E29" s="411"/>
      <c r="F29" s="412"/>
      <c r="G29" s="413"/>
      <c r="H29" s="414"/>
      <c r="I29" s="415"/>
      <c r="J29" s="415"/>
      <c r="K29" s="415"/>
      <c r="L29" s="15"/>
      <c r="M29" s="26"/>
      <c r="N29" s="17"/>
      <c r="O29" s="81" t="str">
        <f t="shared" si="8"/>
        <v/>
      </c>
      <c r="P29" s="82" t="str">
        <f t="shared" si="9"/>
        <v/>
      </c>
      <c r="Q29" s="82" t="str">
        <f t="shared" si="10"/>
        <v/>
      </c>
      <c r="R29" s="90"/>
      <c r="S29" s="90"/>
      <c r="T29" s="90"/>
      <c r="U29" s="85" t="str">
        <f t="shared" si="13"/>
        <v/>
      </c>
      <c r="V29" s="92"/>
      <c r="W29" s="93"/>
      <c r="X29" s="94"/>
      <c r="Y29" s="87" t="str">
        <f t="shared" si="1"/>
        <v/>
      </c>
      <c r="Z29" s="82" t="str">
        <f t="shared" si="4"/>
        <v/>
      </c>
      <c r="AA29" s="88" t="str">
        <f t="shared" si="11"/>
        <v/>
      </c>
      <c r="AB29" s="11"/>
      <c r="AD29" s="52" t="str">
        <f t="shared" si="12"/>
        <v/>
      </c>
      <c r="AE29" s="13">
        <f t="shared" si="3"/>
        <v>0</v>
      </c>
      <c r="AG29" s="7" t="str">
        <f t="shared" si="5"/>
        <v/>
      </c>
      <c r="AH29" s="7" t="str">
        <f t="shared" si="6"/>
        <v/>
      </c>
      <c r="AI29" s="7" t="str">
        <f t="shared" si="7"/>
        <v/>
      </c>
    </row>
    <row r="30" spans="2:35" x14ac:dyDescent="0.15">
      <c r="B30" s="409"/>
      <c r="C30" s="410"/>
      <c r="D30" s="411"/>
      <c r="E30" s="411"/>
      <c r="F30" s="412"/>
      <c r="G30" s="413"/>
      <c r="H30" s="414"/>
      <c r="I30" s="415"/>
      <c r="J30" s="415"/>
      <c r="K30" s="415"/>
      <c r="L30" s="15"/>
      <c r="M30" s="26"/>
      <c r="N30" s="17"/>
      <c r="O30" s="81" t="str">
        <f t="shared" si="8"/>
        <v/>
      </c>
      <c r="P30" s="82" t="str">
        <f t="shared" si="9"/>
        <v/>
      </c>
      <c r="Q30" s="82" t="str">
        <f t="shared" si="10"/>
        <v/>
      </c>
      <c r="R30" s="90"/>
      <c r="S30" s="90"/>
      <c r="T30" s="90"/>
      <c r="U30" s="85" t="str">
        <f t="shared" si="13"/>
        <v/>
      </c>
      <c r="V30" s="92"/>
      <c r="W30" s="93"/>
      <c r="X30" s="94"/>
      <c r="Y30" s="87" t="str">
        <f t="shared" si="1"/>
        <v/>
      </c>
      <c r="Z30" s="82" t="str">
        <f t="shared" si="4"/>
        <v/>
      </c>
      <c r="AA30" s="88" t="str">
        <f t="shared" si="11"/>
        <v/>
      </c>
      <c r="AB30" s="11"/>
      <c r="AD30" s="52" t="str">
        <f t="shared" si="12"/>
        <v/>
      </c>
      <c r="AE30" s="13">
        <f t="shared" si="3"/>
        <v>0</v>
      </c>
      <c r="AG30" s="7" t="str">
        <f t="shared" si="5"/>
        <v/>
      </c>
      <c r="AH30" s="7" t="str">
        <f t="shared" si="6"/>
        <v/>
      </c>
      <c r="AI30" s="7" t="str">
        <f t="shared" si="7"/>
        <v/>
      </c>
    </row>
    <row r="31" spans="2:35" x14ac:dyDescent="0.15">
      <c r="B31" s="409"/>
      <c r="C31" s="410"/>
      <c r="D31" s="411"/>
      <c r="E31" s="411"/>
      <c r="F31" s="412"/>
      <c r="G31" s="413"/>
      <c r="H31" s="414"/>
      <c r="I31" s="415"/>
      <c r="J31" s="415"/>
      <c r="K31" s="415"/>
      <c r="L31" s="15"/>
      <c r="M31" s="26"/>
      <c r="N31" s="17"/>
      <c r="O31" s="81" t="str">
        <f t="shared" si="8"/>
        <v/>
      </c>
      <c r="P31" s="82" t="str">
        <f t="shared" si="9"/>
        <v/>
      </c>
      <c r="Q31" s="82" t="str">
        <f t="shared" si="10"/>
        <v/>
      </c>
      <c r="R31" s="90"/>
      <c r="S31" s="90"/>
      <c r="T31" s="90"/>
      <c r="U31" s="85" t="str">
        <f t="shared" si="13"/>
        <v/>
      </c>
      <c r="V31" s="92"/>
      <c r="W31" s="93"/>
      <c r="X31" s="94"/>
      <c r="Y31" s="87" t="str">
        <f t="shared" si="1"/>
        <v/>
      </c>
      <c r="Z31" s="82" t="str">
        <f t="shared" si="4"/>
        <v/>
      </c>
      <c r="AA31" s="88" t="str">
        <f t="shared" si="11"/>
        <v/>
      </c>
      <c r="AB31" s="11"/>
      <c r="AD31" s="52" t="str">
        <f t="shared" si="12"/>
        <v/>
      </c>
      <c r="AE31" s="13">
        <f t="shared" si="3"/>
        <v>0</v>
      </c>
      <c r="AG31" s="7" t="str">
        <f t="shared" si="5"/>
        <v/>
      </c>
      <c r="AH31" s="7" t="str">
        <f t="shared" si="6"/>
        <v/>
      </c>
      <c r="AI31" s="7" t="str">
        <f t="shared" si="7"/>
        <v/>
      </c>
    </row>
    <row r="32" spans="2:35" x14ac:dyDescent="0.15">
      <c r="B32" s="409"/>
      <c r="C32" s="410"/>
      <c r="D32" s="411"/>
      <c r="E32" s="416"/>
      <c r="F32" s="412"/>
      <c r="G32" s="413"/>
      <c r="H32" s="414"/>
      <c r="I32" s="415"/>
      <c r="J32" s="415"/>
      <c r="K32" s="415"/>
      <c r="L32" s="15"/>
      <c r="M32" s="26"/>
      <c r="N32" s="17"/>
      <c r="O32" s="81" t="str">
        <f t="shared" si="8"/>
        <v/>
      </c>
      <c r="P32" s="82" t="str">
        <f t="shared" si="9"/>
        <v/>
      </c>
      <c r="Q32" s="82" t="str">
        <f t="shared" si="10"/>
        <v/>
      </c>
      <c r="R32" s="90"/>
      <c r="S32" s="90"/>
      <c r="T32" s="90"/>
      <c r="U32" s="85" t="str">
        <f t="shared" si="13"/>
        <v/>
      </c>
      <c r="V32" s="92"/>
      <c r="W32" s="93"/>
      <c r="X32" s="94"/>
      <c r="Y32" s="87" t="str">
        <f t="shared" si="1"/>
        <v/>
      </c>
      <c r="Z32" s="82" t="str">
        <f t="shared" si="4"/>
        <v/>
      </c>
      <c r="AA32" s="88" t="str">
        <f t="shared" si="11"/>
        <v/>
      </c>
      <c r="AB32" s="11"/>
      <c r="AD32" s="52" t="str">
        <f t="shared" si="12"/>
        <v/>
      </c>
      <c r="AE32" s="13">
        <f t="shared" si="3"/>
        <v>0</v>
      </c>
      <c r="AG32" s="7" t="str">
        <f t="shared" si="5"/>
        <v/>
      </c>
      <c r="AH32" s="7" t="str">
        <f t="shared" si="6"/>
        <v/>
      </c>
      <c r="AI32" s="7" t="str">
        <f t="shared" si="7"/>
        <v/>
      </c>
    </row>
    <row r="33" spans="2:35" x14ac:dyDescent="0.15">
      <c r="B33" s="409"/>
      <c r="C33" s="410"/>
      <c r="D33" s="411"/>
      <c r="E33" s="416"/>
      <c r="F33" s="412"/>
      <c r="G33" s="413"/>
      <c r="H33" s="414"/>
      <c r="I33" s="415"/>
      <c r="J33" s="415"/>
      <c r="K33" s="415"/>
      <c r="L33" s="15"/>
      <c r="M33" s="26"/>
      <c r="N33" s="17"/>
      <c r="O33" s="81" t="str">
        <f t="shared" si="8"/>
        <v/>
      </c>
      <c r="P33" s="82" t="str">
        <f t="shared" si="9"/>
        <v/>
      </c>
      <c r="Q33" s="82" t="str">
        <f t="shared" si="10"/>
        <v/>
      </c>
      <c r="R33" s="90"/>
      <c r="S33" s="90"/>
      <c r="T33" s="90"/>
      <c r="U33" s="85" t="str">
        <f t="shared" si="13"/>
        <v/>
      </c>
      <c r="V33" s="92"/>
      <c r="W33" s="93"/>
      <c r="X33" s="94"/>
      <c r="Y33" s="87" t="str">
        <f t="shared" si="1"/>
        <v/>
      </c>
      <c r="Z33" s="82" t="str">
        <f t="shared" si="4"/>
        <v/>
      </c>
      <c r="AA33" s="88" t="str">
        <f t="shared" si="11"/>
        <v/>
      </c>
      <c r="AB33" s="11"/>
      <c r="AD33" s="52" t="str">
        <f t="shared" si="12"/>
        <v/>
      </c>
      <c r="AE33" s="13">
        <f t="shared" si="3"/>
        <v>0</v>
      </c>
      <c r="AG33" s="7" t="str">
        <f t="shared" si="5"/>
        <v/>
      </c>
      <c r="AH33" s="7" t="str">
        <f t="shared" si="6"/>
        <v/>
      </c>
      <c r="AI33" s="7" t="str">
        <f t="shared" si="7"/>
        <v/>
      </c>
    </row>
    <row r="34" spans="2:35" x14ac:dyDescent="0.15">
      <c r="B34" s="409"/>
      <c r="C34" s="410"/>
      <c r="D34" s="411"/>
      <c r="E34" s="411"/>
      <c r="F34" s="412"/>
      <c r="G34" s="413"/>
      <c r="H34" s="414"/>
      <c r="I34" s="415"/>
      <c r="J34" s="415"/>
      <c r="K34" s="415"/>
      <c r="L34" s="15"/>
      <c r="M34" s="26"/>
      <c r="N34" s="17"/>
      <c r="O34" s="81" t="str">
        <f t="shared" si="8"/>
        <v/>
      </c>
      <c r="P34" s="82" t="str">
        <f t="shared" si="9"/>
        <v/>
      </c>
      <c r="Q34" s="82" t="str">
        <f t="shared" si="10"/>
        <v/>
      </c>
      <c r="R34" s="90"/>
      <c r="S34" s="90"/>
      <c r="T34" s="90"/>
      <c r="U34" s="85" t="str">
        <f t="shared" si="13"/>
        <v/>
      </c>
      <c r="V34" s="92"/>
      <c r="W34" s="93"/>
      <c r="X34" s="94"/>
      <c r="Y34" s="87" t="str">
        <f t="shared" si="1"/>
        <v/>
      </c>
      <c r="Z34" s="82" t="str">
        <f t="shared" si="4"/>
        <v/>
      </c>
      <c r="AA34" s="88" t="str">
        <f t="shared" si="11"/>
        <v/>
      </c>
      <c r="AB34" s="11"/>
      <c r="AD34" s="52" t="str">
        <f t="shared" si="12"/>
        <v/>
      </c>
      <c r="AE34" s="13">
        <f t="shared" si="3"/>
        <v>0</v>
      </c>
      <c r="AG34" s="7" t="str">
        <f t="shared" si="5"/>
        <v/>
      </c>
      <c r="AH34" s="7" t="str">
        <f t="shared" si="6"/>
        <v/>
      </c>
      <c r="AI34" s="7" t="str">
        <f t="shared" si="7"/>
        <v/>
      </c>
    </row>
    <row r="35" spans="2:35" x14ac:dyDescent="0.15">
      <c r="B35" s="409"/>
      <c r="C35" s="410"/>
      <c r="D35" s="411"/>
      <c r="E35" s="411"/>
      <c r="F35" s="412"/>
      <c r="G35" s="413"/>
      <c r="H35" s="414"/>
      <c r="I35" s="415"/>
      <c r="J35" s="415"/>
      <c r="K35" s="417"/>
      <c r="L35" s="15"/>
      <c r="M35" s="26"/>
      <c r="N35" s="17"/>
      <c r="O35" s="81" t="str">
        <f t="shared" si="8"/>
        <v/>
      </c>
      <c r="P35" s="82" t="str">
        <f t="shared" si="9"/>
        <v/>
      </c>
      <c r="Q35" s="82" t="str">
        <f t="shared" si="10"/>
        <v/>
      </c>
      <c r="R35" s="90"/>
      <c r="S35" s="90"/>
      <c r="T35" s="90"/>
      <c r="U35" s="85" t="str">
        <f t="shared" si="13"/>
        <v/>
      </c>
      <c r="V35" s="92"/>
      <c r="W35" s="93"/>
      <c r="X35" s="94"/>
      <c r="Y35" s="87" t="str">
        <f t="shared" si="1"/>
        <v/>
      </c>
      <c r="Z35" s="82" t="str">
        <f t="shared" si="4"/>
        <v/>
      </c>
      <c r="AA35" s="88" t="str">
        <f t="shared" si="11"/>
        <v/>
      </c>
      <c r="AB35" s="11"/>
      <c r="AD35" s="52" t="str">
        <f t="shared" si="12"/>
        <v/>
      </c>
      <c r="AE35" s="13">
        <f t="shared" si="3"/>
        <v>0</v>
      </c>
      <c r="AG35" s="7" t="str">
        <f t="shared" si="5"/>
        <v/>
      </c>
      <c r="AH35" s="7" t="str">
        <f t="shared" si="6"/>
        <v/>
      </c>
      <c r="AI35" s="7" t="str">
        <f t="shared" si="7"/>
        <v/>
      </c>
    </row>
    <row r="36" spans="2:35" x14ac:dyDescent="0.15">
      <c r="B36" s="409"/>
      <c r="C36" s="410"/>
      <c r="D36" s="411"/>
      <c r="E36" s="411"/>
      <c r="F36" s="412"/>
      <c r="G36" s="413"/>
      <c r="H36" s="414"/>
      <c r="I36" s="415"/>
      <c r="J36" s="415"/>
      <c r="K36" s="415"/>
      <c r="L36" s="15"/>
      <c r="M36" s="26"/>
      <c r="N36" s="17"/>
      <c r="O36" s="81" t="str">
        <f t="shared" si="8"/>
        <v/>
      </c>
      <c r="P36" s="82" t="str">
        <f t="shared" si="9"/>
        <v/>
      </c>
      <c r="Q36" s="82" t="str">
        <f t="shared" si="10"/>
        <v/>
      </c>
      <c r="R36" s="90"/>
      <c r="S36" s="90"/>
      <c r="T36" s="90"/>
      <c r="U36" s="85" t="str">
        <f t="shared" si="13"/>
        <v/>
      </c>
      <c r="V36" s="92"/>
      <c r="W36" s="93"/>
      <c r="X36" s="94"/>
      <c r="Y36" s="87" t="str">
        <f t="shared" si="1"/>
        <v/>
      </c>
      <c r="Z36" s="82" t="str">
        <f t="shared" si="4"/>
        <v/>
      </c>
      <c r="AA36" s="88" t="str">
        <f t="shared" si="11"/>
        <v/>
      </c>
      <c r="AB36" s="11"/>
      <c r="AD36" s="52" t="str">
        <f t="shared" si="12"/>
        <v/>
      </c>
      <c r="AE36" s="13">
        <f t="shared" si="3"/>
        <v>0</v>
      </c>
      <c r="AG36" s="7" t="str">
        <f t="shared" si="5"/>
        <v/>
      </c>
      <c r="AH36" s="7" t="str">
        <f t="shared" si="6"/>
        <v/>
      </c>
      <c r="AI36" s="7" t="str">
        <f t="shared" si="7"/>
        <v/>
      </c>
    </row>
    <row r="37" spans="2:35" x14ac:dyDescent="0.15">
      <c r="B37" s="409"/>
      <c r="C37" s="410"/>
      <c r="D37" s="411"/>
      <c r="E37" s="411"/>
      <c r="F37" s="412"/>
      <c r="G37" s="413"/>
      <c r="H37" s="414"/>
      <c r="I37" s="415"/>
      <c r="J37" s="415"/>
      <c r="K37" s="415"/>
      <c r="L37" s="15"/>
      <c r="M37" s="26"/>
      <c r="N37" s="17"/>
      <c r="O37" s="81" t="str">
        <f t="shared" si="8"/>
        <v/>
      </c>
      <c r="P37" s="82" t="str">
        <f t="shared" si="9"/>
        <v/>
      </c>
      <c r="Q37" s="82" t="str">
        <f t="shared" si="10"/>
        <v/>
      </c>
      <c r="R37" s="90"/>
      <c r="S37" s="90"/>
      <c r="T37" s="90"/>
      <c r="U37" s="85" t="str">
        <f t="shared" si="13"/>
        <v/>
      </c>
      <c r="V37" s="92"/>
      <c r="W37" s="93"/>
      <c r="X37" s="94"/>
      <c r="Y37" s="87" t="str">
        <f t="shared" si="1"/>
        <v/>
      </c>
      <c r="Z37" s="82" t="str">
        <f t="shared" si="4"/>
        <v/>
      </c>
      <c r="AA37" s="88" t="str">
        <f t="shared" si="11"/>
        <v/>
      </c>
      <c r="AB37" s="11"/>
      <c r="AD37" s="52" t="str">
        <f t="shared" si="12"/>
        <v/>
      </c>
      <c r="AE37" s="13">
        <f t="shared" si="3"/>
        <v>0</v>
      </c>
      <c r="AG37" s="7" t="str">
        <f t="shared" si="5"/>
        <v/>
      </c>
      <c r="AH37" s="7" t="str">
        <f t="shared" si="6"/>
        <v/>
      </c>
      <c r="AI37" s="7" t="str">
        <f t="shared" si="7"/>
        <v/>
      </c>
    </row>
    <row r="38" spans="2:35" x14ac:dyDescent="0.15">
      <c r="B38" s="409"/>
      <c r="C38" s="410"/>
      <c r="D38" s="411"/>
      <c r="E38" s="411"/>
      <c r="F38" s="412"/>
      <c r="G38" s="413"/>
      <c r="H38" s="414"/>
      <c r="I38" s="415"/>
      <c r="J38" s="415"/>
      <c r="K38" s="415"/>
      <c r="L38" s="15"/>
      <c r="M38" s="26"/>
      <c r="N38" s="17"/>
      <c r="O38" s="81" t="str">
        <f t="shared" si="8"/>
        <v/>
      </c>
      <c r="P38" s="82" t="str">
        <f t="shared" si="9"/>
        <v/>
      </c>
      <c r="Q38" s="82" t="str">
        <f t="shared" si="10"/>
        <v/>
      </c>
      <c r="R38" s="90"/>
      <c r="S38" s="90"/>
      <c r="T38" s="90"/>
      <c r="U38" s="85" t="str">
        <f t="shared" si="13"/>
        <v/>
      </c>
      <c r="V38" s="92"/>
      <c r="W38" s="93"/>
      <c r="X38" s="94"/>
      <c r="Y38" s="87" t="str">
        <f t="shared" si="1"/>
        <v/>
      </c>
      <c r="Z38" s="82" t="str">
        <f t="shared" si="4"/>
        <v/>
      </c>
      <c r="AA38" s="88" t="str">
        <f t="shared" si="11"/>
        <v/>
      </c>
      <c r="AB38" s="11"/>
      <c r="AD38" s="52" t="str">
        <f t="shared" si="12"/>
        <v/>
      </c>
      <c r="AE38" s="13">
        <f t="shared" si="3"/>
        <v>0</v>
      </c>
      <c r="AG38" s="7" t="str">
        <f t="shared" si="5"/>
        <v/>
      </c>
      <c r="AH38" s="7" t="str">
        <f t="shared" si="6"/>
        <v/>
      </c>
      <c r="AI38" s="7" t="str">
        <f t="shared" si="7"/>
        <v/>
      </c>
    </row>
    <row r="39" spans="2:35" x14ac:dyDescent="0.15">
      <c r="B39" s="409"/>
      <c r="C39" s="410"/>
      <c r="D39" s="411"/>
      <c r="E39" s="411"/>
      <c r="F39" s="412"/>
      <c r="G39" s="413"/>
      <c r="H39" s="414"/>
      <c r="I39" s="415"/>
      <c r="J39" s="415"/>
      <c r="K39" s="417"/>
      <c r="L39" s="15"/>
      <c r="M39" s="26"/>
      <c r="N39" s="17"/>
      <c r="O39" s="81" t="str">
        <f t="shared" si="8"/>
        <v/>
      </c>
      <c r="P39" s="82" t="str">
        <f t="shared" si="9"/>
        <v/>
      </c>
      <c r="Q39" s="82" t="str">
        <f t="shared" si="10"/>
        <v/>
      </c>
      <c r="R39" s="90"/>
      <c r="S39" s="90"/>
      <c r="T39" s="90"/>
      <c r="U39" s="85" t="str">
        <f t="shared" si="13"/>
        <v/>
      </c>
      <c r="V39" s="92"/>
      <c r="W39" s="93"/>
      <c r="X39" s="94"/>
      <c r="Y39" s="87" t="str">
        <f t="shared" si="1"/>
        <v/>
      </c>
      <c r="Z39" s="82" t="str">
        <f t="shared" si="4"/>
        <v/>
      </c>
      <c r="AA39" s="88" t="str">
        <f t="shared" si="11"/>
        <v/>
      </c>
      <c r="AB39" s="11"/>
      <c r="AD39" s="52" t="str">
        <f t="shared" si="12"/>
        <v/>
      </c>
      <c r="AE39" s="13">
        <f t="shared" si="3"/>
        <v>0</v>
      </c>
      <c r="AG39" s="7" t="str">
        <f t="shared" si="5"/>
        <v/>
      </c>
      <c r="AH39" s="7" t="str">
        <f t="shared" si="6"/>
        <v/>
      </c>
      <c r="AI39" s="7" t="str">
        <f t="shared" si="7"/>
        <v/>
      </c>
    </row>
    <row r="40" spans="2:35" x14ac:dyDescent="0.15">
      <c r="B40" s="409"/>
      <c r="C40" s="410"/>
      <c r="D40" s="411"/>
      <c r="E40" s="411"/>
      <c r="F40" s="412"/>
      <c r="G40" s="413"/>
      <c r="H40" s="414"/>
      <c r="I40" s="415"/>
      <c r="J40" s="415"/>
      <c r="K40" s="415"/>
      <c r="L40" s="15"/>
      <c r="M40" s="26"/>
      <c r="N40" s="17"/>
      <c r="O40" s="81" t="str">
        <f t="shared" si="8"/>
        <v/>
      </c>
      <c r="P40" s="82" t="str">
        <f t="shared" si="9"/>
        <v/>
      </c>
      <c r="Q40" s="82" t="str">
        <f t="shared" si="10"/>
        <v/>
      </c>
      <c r="R40" s="90"/>
      <c r="S40" s="90"/>
      <c r="T40" s="90"/>
      <c r="U40" s="85" t="str">
        <f t="shared" si="13"/>
        <v/>
      </c>
      <c r="V40" s="92"/>
      <c r="W40" s="93"/>
      <c r="X40" s="94"/>
      <c r="Y40" s="87" t="str">
        <f t="shared" si="1"/>
        <v/>
      </c>
      <c r="Z40" s="82" t="str">
        <f t="shared" si="4"/>
        <v/>
      </c>
      <c r="AA40" s="88" t="str">
        <f t="shared" si="11"/>
        <v/>
      </c>
      <c r="AB40" s="11"/>
      <c r="AD40" s="52" t="str">
        <f t="shared" si="12"/>
        <v/>
      </c>
      <c r="AE40" s="13">
        <f t="shared" si="3"/>
        <v>0</v>
      </c>
      <c r="AG40" s="7" t="str">
        <f t="shared" si="5"/>
        <v/>
      </c>
      <c r="AH40" s="7" t="str">
        <f t="shared" si="6"/>
        <v/>
      </c>
      <c r="AI40" s="7" t="str">
        <f t="shared" si="7"/>
        <v/>
      </c>
    </row>
    <row r="41" spans="2:35" x14ac:dyDescent="0.15">
      <c r="B41" s="409"/>
      <c r="C41" s="410"/>
      <c r="D41" s="411"/>
      <c r="E41" s="411"/>
      <c r="F41" s="412"/>
      <c r="G41" s="413"/>
      <c r="H41" s="414"/>
      <c r="I41" s="415"/>
      <c r="J41" s="415"/>
      <c r="K41" s="415"/>
      <c r="L41" s="15"/>
      <c r="M41" s="26"/>
      <c r="N41" s="17"/>
      <c r="O41" s="81" t="str">
        <f t="shared" si="8"/>
        <v/>
      </c>
      <c r="P41" s="82" t="str">
        <f t="shared" si="9"/>
        <v/>
      </c>
      <c r="Q41" s="82" t="str">
        <f t="shared" si="10"/>
        <v/>
      </c>
      <c r="R41" s="90"/>
      <c r="S41" s="90"/>
      <c r="T41" s="90"/>
      <c r="U41" s="85" t="str">
        <f t="shared" si="13"/>
        <v/>
      </c>
      <c r="V41" s="92"/>
      <c r="W41" s="93"/>
      <c r="X41" s="94"/>
      <c r="Y41" s="87" t="str">
        <f t="shared" si="1"/>
        <v/>
      </c>
      <c r="Z41" s="82" t="str">
        <f t="shared" si="4"/>
        <v/>
      </c>
      <c r="AA41" s="88" t="str">
        <f t="shared" si="11"/>
        <v/>
      </c>
      <c r="AB41" s="11"/>
      <c r="AD41" s="52" t="str">
        <f t="shared" si="12"/>
        <v/>
      </c>
      <c r="AE41" s="13">
        <f t="shared" si="3"/>
        <v>0</v>
      </c>
      <c r="AG41" s="7" t="str">
        <f t="shared" si="5"/>
        <v/>
      </c>
      <c r="AH41" s="7" t="str">
        <f t="shared" si="6"/>
        <v/>
      </c>
      <c r="AI41" s="7" t="str">
        <f t="shared" si="7"/>
        <v/>
      </c>
    </row>
    <row r="42" spans="2:35" x14ac:dyDescent="0.15">
      <c r="B42" s="409"/>
      <c r="C42" s="410"/>
      <c r="D42" s="411"/>
      <c r="E42" s="411"/>
      <c r="F42" s="412"/>
      <c r="G42" s="413"/>
      <c r="H42" s="414"/>
      <c r="I42" s="415"/>
      <c r="J42" s="415"/>
      <c r="K42" s="417"/>
      <c r="L42" s="15"/>
      <c r="M42" s="26"/>
      <c r="N42" s="17"/>
      <c r="O42" s="81" t="str">
        <f t="shared" si="8"/>
        <v/>
      </c>
      <c r="P42" s="82" t="str">
        <f t="shared" si="9"/>
        <v/>
      </c>
      <c r="Q42" s="82" t="str">
        <f t="shared" si="10"/>
        <v/>
      </c>
      <c r="R42" s="90"/>
      <c r="S42" s="90"/>
      <c r="T42" s="90"/>
      <c r="U42" s="85" t="str">
        <f t="shared" si="13"/>
        <v/>
      </c>
      <c r="V42" s="92"/>
      <c r="W42" s="93"/>
      <c r="X42" s="94"/>
      <c r="Y42" s="87" t="str">
        <f t="shared" si="1"/>
        <v/>
      </c>
      <c r="Z42" s="82" t="str">
        <f t="shared" si="4"/>
        <v/>
      </c>
      <c r="AA42" s="88" t="str">
        <f t="shared" si="11"/>
        <v/>
      </c>
      <c r="AB42" s="11"/>
      <c r="AD42" s="52" t="str">
        <f t="shared" si="12"/>
        <v/>
      </c>
      <c r="AE42" s="13">
        <f t="shared" si="3"/>
        <v>0</v>
      </c>
      <c r="AG42" s="7" t="str">
        <f t="shared" si="5"/>
        <v/>
      </c>
      <c r="AH42" s="7" t="str">
        <f t="shared" si="6"/>
        <v/>
      </c>
      <c r="AI42" s="7" t="str">
        <f t="shared" si="7"/>
        <v/>
      </c>
    </row>
    <row r="43" spans="2:35" x14ac:dyDescent="0.15">
      <c r="B43" s="409"/>
      <c r="C43" s="410"/>
      <c r="D43" s="411"/>
      <c r="E43" s="411"/>
      <c r="F43" s="412"/>
      <c r="G43" s="413"/>
      <c r="H43" s="414"/>
      <c r="I43" s="415"/>
      <c r="J43" s="415"/>
      <c r="K43" s="415"/>
      <c r="L43" s="15"/>
      <c r="M43" s="26"/>
      <c r="N43" s="17"/>
      <c r="O43" s="81" t="str">
        <f t="shared" si="8"/>
        <v/>
      </c>
      <c r="P43" s="82" t="str">
        <f t="shared" si="9"/>
        <v/>
      </c>
      <c r="Q43" s="82" t="str">
        <f t="shared" si="10"/>
        <v/>
      </c>
      <c r="R43" s="90"/>
      <c r="S43" s="90"/>
      <c r="T43" s="90"/>
      <c r="U43" s="85" t="str">
        <f t="shared" si="13"/>
        <v/>
      </c>
      <c r="V43" s="92"/>
      <c r="W43" s="93"/>
      <c r="X43" s="94"/>
      <c r="Y43" s="87" t="str">
        <f t="shared" si="1"/>
        <v/>
      </c>
      <c r="Z43" s="82" t="str">
        <f t="shared" si="4"/>
        <v/>
      </c>
      <c r="AA43" s="88" t="str">
        <f t="shared" si="11"/>
        <v/>
      </c>
      <c r="AB43" s="11"/>
      <c r="AD43" s="52" t="str">
        <f t="shared" si="12"/>
        <v/>
      </c>
      <c r="AE43" s="13">
        <f t="shared" si="3"/>
        <v>0</v>
      </c>
      <c r="AG43" s="7" t="str">
        <f t="shared" si="5"/>
        <v/>
      </c>
      <c r="AH43" s="7" t="str">
        <f t="shared" si="6"/>
        <v/>
      </c>
      <c r="AI43" s="7" t="str">
        <f t="shared" si="7"/>
        <v/>
      </c>
    </row>
    <row r="44" spans="2:35" x14ac:dyDescent="0.15">
      <c r="B44" s="409"/>
      <c r="C44" s="410"/>
      <c r="D44" s="411"/>
      <c r="E44" s="411"/>
      <c r="F44" s="412"/>
      <c r="G44" s="413"/>
      <c r="H44" s="414"/>
      <c r="I44" s="415"/>
      <c r="J44" s="415"/>
      <c r="K44" s="415"/>
      <c r="L44" s="15"/>
      <c r="M44" s="26"/>
      <c r="N44" s="17"/>
      <c r="O44" s="81" t="str">
        <f t="shared" si="8"/>
        <v/>
      </c>
      <c r="P44" s="82" t="str">
        <f t="shared" si="9"/>
        <v/>
      </c>
      <c r="Q44" s="82" t="str">
        <f t="shared" si="10"/>
        <v/>
      </c>
      <c r="R44" s="90"/>
      <c r="S44" s="90"/>
      <c r="T44" s="90"/>
      <c r="U44" s="85" t="str">
        <f t="shared" si="13"/>
        <v/>
      </c>
      <c r="V44" s="92"/>
      <c r="W44" s="93"/>
      <c r="X44" s="94"/>
      <c r="Y44" s="87" t="str">
        <f t="shared" si="1"/>
        <v/>
      </c>
      <c r="Z44" s="82" t="str">
        <f t="shared" si="4"/>
        <v/>
      </c>
      <c r="AA44" s="88" t="str">
        <f t="shared" si="11"/>
        <v/>
      </c>
      <c r="AB44" s="11"/>
      <c r="AD44" s="52" t="str">
        <f t="shared" si="12"/>
        <v/>
      </c>
      <c r="AE44" s="13">
        <f t="shared" si="3"/>
        <v>0</v>
      </c>
      <c r="AG44" s="7" t="str">
        <f t="shared" si="5"/>
        <v/>
      </c>
      <c r="AH44" s="7" t="str">
        <f t="shared" si="6"/>
        <v/>
      </c>
      <c r="AI44" s="7" t="str">
        <f t="shared" si="7"/>
        <v/>
      </c>
    </row>
    <row r="45" spans="2:35" x14ac:dyDescent="0.15">
      <c r="B45" s="409"/>
      <c r="C45" s="410"/>
      <c r="D45" s="411"/>
      <c r="E45" s="411"/>
      <c r="F45" s="412"/>
      <c r="G45" s="413"/>
      <c r="H45" s="414"/>
      <c r="I45" s="415"/>
      <c r="J45" s="415"/>
      <c r="K45" s="417"/>
      <c r="L45" s="15"/>
      <c r="M45" s="26"/>
      <c r="N45" s="17"/>
      <c r="O45" s="81" t="str">
        <f t="shared" si="8"/>
        <v/>
      </c>
      <c r="P45" s="82" t="str">
        <f t="shared" si="9"/>
        <v/>
      </c>
      <c r="Q45" s="82" t="str">
        <f t="shared" si="10"/>
        <v/>
      </c>
      <c r="R45" s="90"/>
      <c r="S45" s="90"/>
      <c r="T45" s="90"/>
      <c r="U45" s="85" t="str">
        <f t="shared" si="13"/>
        <v/>
      </c>
      <c r="V45" s="92"/>
      <c r="W45" s="93"/>
      <c r="X45" s="94"/>
      <c r="Y45" s="87" t="str">
        <f t="shared" si="1"/>
        <v/>
      </c>
      <c r="Z45" s="82" t="str">
        <f t="shared" si="4"/>
        <v/>
      </c>
      <c r="AA45" s="88" t="str">
        <f t="shared" si="11"/>
        <v/>
      </c>
      <c r="AB45" s="11"/>
      <c r="AD45" s="52" t="str">
        <f t="shared" si="12"/>
        <v/>
      </c>
      <c r="AE45" s="13">
        <f t="shared" si="3"/>
        <v>0</v>
      </c>
      <c r="AG45" s="7" t="str">
        <f t="shared" si="5"/>
        <v/>
      </c>
      <c r="AH45" s="7" t="str">
        <f t="shared" si="6"/>
        <v/>
      </c>
      <c r="AI45" s="7" t="str">
        <f t="shared" si="7"/>
        <v/>
      </c>
    </row>
    <row r="46" spans="2:35" x14ac:dyDescent="0.15">
      <c r="B46" s="409"/>
      <c r="C46" s="410"/>
      <c r="D46" s="411"/>
      <c r="E46" s="411"/>
      <c r="F46" s="412"/>
      <c r="G46" s="413"/>
      <c r="H46" s="414"/>
      <c r="I46" s="415"/>
      <c r="J46" s="415"/>
      <c r="K46" s="417"/>
      <c r="L46" s="15"/>
      <c r="M46" s="26"/>
      <c r="N46" s="17"/>
      <c r="O46" s="81" t="str">
        <f t="shared" si="8"/>
        <v/>
      </c>
      <c r="P46" s="82" t="str">
        <f t="shared" si="9"/>
        <v/>
      </c>
      <c r="Q46" s="82" t="str">
        <f t="shared" si="10"/>
        <v/>
      </c>
      <c r="R46" s="90"/>
      <c r="S46" s="90"/>
      <c r="T46" s="90"/>
      <c r="U46" s="85" t="str">
        <f t="shared" si="13"/>
        <v/>
      </c>
      <c r="V46" s="92"/>
      <c r="W46" s="93"/>
      <c r="X46" s="94"/>
      <c r="Y46" s="87" t="str">
        <f t="shared" si="1"/>
        <v/>
      </c>
      <c r="Z46" s="82" t="str">
        <f t="shared" si="4"/>
        <v/>
      </c>
      <c r="AA46" s="88" t="str">
        <f t="shared" si="11"/>
        <v/>
      </c>
      <c r="AB46" s="11"/>
      <c r="AD46" s="52" t="str">
        <f t="shared" si="12"/>
        <v/>
      </c>
      <c r="AE46" s="13">
        <f t="shared" si="3"/>
        <v>0</v>
      </c>
      <c r="AG46" s="7" t="str">
        <f t="shared" si="5"/>
        <v/>
      </c>
      <c r="AH46" s="7" t="str">
        <f t="shared" si="6"/>
        <v/>
      </c>
      <c r="AI46" s="7" t="str">
        <f t="shared" si="7"/>
        <v/>
      </c>
    </row>
    <row r="47" spans="2:35" x14ac:dyDescent="0.15">
      <c r="B47" s="409"/>
      <c r="C47" s="410"/>
      <c r="D47" s="411"/>
      <c r="E47" s="411"/>
      <c r="F47" s="412"/>
      <c r="G47" s="413"/>
      <c r="H47" s="414"/>
      <c r="I47" s="415"/>
      <c r="J47" s="415"/>
      <c r="K47" s="417"/>
      <c r="L47" s="15"/>
      <c r="M47" s="26"/>
      <c r="N47" s="17"/>
      <c r="O47" s="81" t="str">
        <f t="shared" si="8"/>
        <v/>
      </c>
      <c r="P47" s="82" t="str">
        <f t="shared" si="9"/>
        <v/>
      </c>
      <c r="Q47" s="82" t="str">
        <f t="shared" si="10"/>
        <v/>
      </c>
      <c r="R47" s="90"/>
      <c r="S47" s="90"/>
      <c r="T47" s="90"/>
      <c r="U47" s="85" t="str">
        <f t="shared" si="13"/>
        <v/>
      </c>
      <c r="V47" s="92"/>
      <c r="W47" s="93"/>
      <c r="X47" s="94"/>
      <c r="Y47" s="87" t="str">
        <f t="shared" si="1"/>
        <v/>
      </c>
      <c r="Z47" s="82" t="str">
        <f t="shared" si="4"/>
        <v/>
      </c>
      <c r="AA47" s="88" t="str">
        <f t="shared" si="11"/>
        <v/>
      </c>
      <c r="AB47" s="11"/>
      <c r="AD47" s="52" t="str">
        <f t="shared" si="12"/>
        <v/>
      </c>
      <c r="AE47" s="13">
        <f t="shared" si="3"/>
        <v>0</v>
      </c>
      <c r="AG47" s="7" t="str">
        <f t="shared" si="5"/>
        <v/>
      </c>
      <c r="AH47" s="7" t="str">
        <f t="shared" si="6"/>
        <v/>
      </c>
      <c r="AI47" s="7" t="str">
        <f t="shared" si="7"/>
        <v/>
      </c>
    </row>
    <row r="48" spans="2:35" x14ac:dyDescent="0.15">
      <c r="B48" s="409"/>
      <c r="C48" s="410"/>
      <c r="D48" s="411"/>
      <c r="E48" s="411"/>
      <c r="F48" s="412"/>
      <c r="G48" s="413"/>
      <c r="H48" s="414"/>
      <c r="I48" s="415"/>
      <c r="J48" s="415"/>
      <c r="K48" s="417"/>
      <c r="L48" s="15"/>
      <c r="M48" s="26"/>
      <c r="N48" s="17"/>
      <c r="O48" s="81" t="str">
        <f t="shared" si="8"/>
        <v/>
      </c>
      <c r="P48" s="82" t="str">
        <f t="shared" si="9"/>
        <v/>
      </c>
      <c r="Q48" s="82" t="str">
        <f t="shared" si="10"/>
        <v/>
      </c>
      <c r="R48" s="90"/>
      <c r="S48" s="90"/>
      <c r="T48" s="90"/>
      <c r="U48" s="85" t="str">
        <f t="shared" si="13"/>
        <v/>
      </c>
      <c r="V48" s="92"/>
      <c r="W48" s="93"/>
      <c r="X48" s="94"/>
      <c r="Y48" s="87" t="str">
        <f t="shared" si="1"/>
        <v/>
      </c>
      <c r="Z48" s="82" t="str">
        <f t="shared" si="4"/>
        <v/>
      </c>
      <c r="AA48" s="88" t="str">
        <f t="shared" si="11"/>
        <v/>
      </c>
      <c r="AB48" s="11"/>
      <c r="AD48" s="52" t="str">
        <f t="shared" si="12"/>
        <v/>
      </c>
      <c r="AE48" s="13">
        <f t="shared" si="3"/>
        <v>0</v>
      </c>
      <c r="AG48" s="7" t="str">
        <f t="shared" si="5"/>
        <v/>
      </c>
      <c r="AH48" s="7" t="str">
        <f t="shared" si="6"/>
        <v/>
      </c>
      <c r="AI48" s="7" t="str">
        <f t="shared" si="7"/>
        <v/>
      </c>
    </row>
    <row r="49" spans="2:35" x14ac:dyDescent="0.15">
      <c r="B49" s="409"/>
      <c r="C49" s="410"/>
      <c r="D49" s="411"/>
      <c r="E49" s="411"/>
      <c r="F49" s="412"/>
      <c r="G49" s="413"/>
      <c r="H49" s="414"/>
      <c r="I49" s="415"/>
      <c r="J49" s="415"/>
      <c r="K49" s="417"/>
      <c r="L49" s="15"/>
      <c r="M49" s="26"/>
      <c r="N49" s="17"/>
      <c r="O49" s="81" t="str">
        <f t="shared" si="8"/>
        <v/>
      </c>
      <c r="P49" s="82" t="str">
        <f t="shared" si="9"/>
        <v/>
      </c>
      <c r="Q49" s="82" t="str">
        <f t="shared" si="10"/>
        <v/>
      </c>
      <c r="R49" s="90"/>
      <c r="S49" s="90"/>
      <c r="T49" s="90"/>
      <c r="U49" s="85" t="str">
        <f t="shared" si="13"/>
        <v/>
      </c>
      <c r="V49" s="92"/>
      <c r="W49" s="93"/>
      <c r="X49" s="94"/>
      <c r="Y49" s="87" t="str">
        <f t="shared" si="1"/>
        <v/>
      </c>
      <c r="Z49" s="82" t="str">
        <f t="shared" si="4"/>
        <v/>
      </c>
      <c r="AA49" s="88" t="str">
        <f t="shared" si="11"/>
        <v/>
      </c>
      <c r="AB49" s="11"/>
      <c r="AD49" s="52" t="str">
        <f t="shared" si="12"/>
        <v/>
      </c>
      <c r="AE49" s="13">
        <f t="shared" si="3"/>
        <v>0</v>
      </c>
      <c r="AG49" s="7" t="str">
        <f t="shared" si="5"/>
        <v/>
      </c>
      <c r="AH49" s="7" t="str">
        <f t="shared" si="6"/>
        <v/>
      </c>
      <c r="AI49" s="7" t="str">
        <f t="shared" si="7"/>
        <v/>
      </c>
    </row>
    <row r="50" spans="2:35" x14ac:dyDescent="0.15">
      <c r="B50" s="409"/>
      <c r="C50" s="410"/>
      <c r="D50" s="411"/>
      <c r="E50" s="411"/>
      <c r="F50" s="412"/>
      <c r="G50" s="413"/>
      <c r="H50" s="414"/>
      <c r="I50" s="415"/>
      <c r="J50" s="415"/>
      <c r="K50" s="415"/>
      <c r="L50" s="15"/>
      <c r="M50" s="26"/>
      <c r="N50" s="17"/>
      <c r="O50" s="81" t="str">
        <f t="shared" si="8"/>
        <v/>
      </c>
      <c r="P50" s="82" t="str">
        <f t="shared" si="9"/>
        <v/>
      </c>
      <c r="Q50" s="82" t="str">
        <f t="shared" si="10"/>
        <v/>
      </c>
      <c r="R50" s="90"/>
      <c r="S50" s="90"/>
      <c r="T50" s="90"/>
      <c r="U50" s="85" t="str">
        <f t="shared" si="13"/>
        <v/>
      </c>
      <c r="V50" s="92"/>
      <c r="W50" s="93"/>
      <c r="X50" s="94"/>
      <c r="Y50" s="87" t="str">
        <f t="shared" si="1"/>
        <v/>
      </c>
      <c r="Z50" s="82" t="str">
        <f t="shared" si="4"/>
        <v/>
      </c>
      <c r="AA50" s="88" t="str">
        <f t="shared" si="11"/>
        <v/>
      </c>
      <c r="AB50" s="11"/>
      <c r="AD50" s="52" t="str">
        <f t="shared" si="12"/>
        <v/>
      </c>
      <c r="AE50" s="13">
        <f t="shared" si="3"/>
        <v>0</v>
      </c>
      <c r="AG50" s="7" t="str">
        <f t="shared" si="5"/>
        <v/>
      </c>
      <c r="AH50" s="7" t="str">
        <f t="shared" si="6"/>
        <v/>
      </c>
      <c r="AI50" s="7" t="str">
        <f t="shared" si="7"/>
        <v/>
      </c>
    </row>
    <row r="51" spans="2:35" x14ac:dyDescent="0.15">
      <c r="B51" s="409"/>
      <c r="C51" s="410"/>
      <c r="D51" s="411"/>
      <c r="E51" s="411"/>
      <c r="F51" s="412"/>
      <c r="G51" s="413"/>
      <c r="H51" s="414"/>
      <c r="I51" s="415"/>
      <c r="J51" s="415"/>
      <c r="K51" s="415"/>
      <c r="L51" s="15"/>
      <c r="M51" s="26"/>
      <c r="N51" s="17"/>
      <c r="O51" s="81" t="str">
        <f t="shared" si="8"/>
        <v/>
      </c>
      <c r="P51" s="82" t="str">
        <f t="shared" si="9"/>
        <v/>
      </c>
      <c r="Q51" s="82" t="str">
        <f t="shared" si="10"/>
        <v/>
      </c>
      <c r="R51" s="90"/>
      <c r="S51" s="90"/>
      <c r="T51" s="90"/>
      <c r="U51" s="85" t="str">
        <f t="shared" si="13"/>
        <v/>
      </c>
      <c r="V51" s="92"/>
      <c r="W51" s="93"/>
      <c r="X51" s="94"/>
      <c r="Y51" s="87" t="str">
        <f t="shared" si="1"/>
        <v/>
      </c>
      <c r="Z51" s="82" t="str">
        <f t="shared" si="4"/>
        <v/>
      </c>
      <c r="AA51" s="88" t="str">
        <f t="shared" si="11"/>
        <v/>
      </c>
      <c r="AB51" s="11"/>
      <c r="AD51" s="52" t="str">
        <f t="shared" si="12"/>
        <v/>
      </c>
      <c r="AE51" s="13">
        <f t="shared" si="3"/>
        <v>0</v>
      </c>
      <c r="AG51" s="7" t="str">
        <f t="shared" si="5"/>
        <v/>
      </c>
      <c r="AH51" s="7" t="str">
        <f t="shared" si="6"/>
        <v/>
      </c>
      <c r="AI51" s="7" t="str">
        <f t="shared" si="7"/>
        <v/>
      </c>
    </row>
    <row r="52" spans="2:35" x14ac:dyDescent="0.15">
      <c r="B52" s="409"/>
      <c r="C52" s="410"/>
      <c r="D52" s="411"/>
      <c r="E52" s="411"/>
      <c r="F52" s="412"/>
      <c r="G52" s="413"/>
      <c r="H52" s="414"/>
      <c r="I52" s="415"/>
      <c r="J52" s="415"/>
      <c r="K52" s="415"/>
      <c r="L52" s="15"/>
      <c r="M52" s="26"/>
      <c r="N52" s="17"/>
      <c r="O52" s="81" t="str">
        <f t="shared" si="8"/>
        <v/>
      </c>
      <c r="P52" s="82" t="str">
        <f t="shared" si="9"/>
        <v/>
      </c>
      <c r="Q52" s="82" t="str">
        <f t="shared" si="10"/>
        <v/>
      </c>
      <c r="R52" s="90"/>
      <c r="S52" s="90"/>
      <c r="T52" s="90"/>
      <c r="U52" s="85" t="str">
        <f t="shared" si="13"/>
        <v/>
      </c>
      <c r="V52" s="92"/>
      <c r="W52" s="93"/>
      <c r="X52" s="94"/>
      <c r="Y52" s="87" t="str">
        <f t="shared" si="1"/>
        <v/>
      </c>
      <c r="Z52" s="82" t="str">
        <f t="shared" si="4"/>
        <v/>
      </c>
      <c r="AA52" s="88" t="str">
        <f t="shared" si="11"/>
        <v/>
      </c>
      <c r="AB52" s="11"/>
      <c r="AD52" s="52" t="str">
        <f t="shared" si="12"/>
        <v/>
      </c>
      <c r="AE52" s="13">
        <f t="shared" si="3"/>
        <v>0</v>
      </c>
      <c r="AG52" s="7" t="str">
        <f t="shared" si="5"/>
        <v/>
      </c>
      <c r="AH52" s="7" t="str">
        <f t="shared" si="6"/>
        <v/>
      </c>
      <c r="AI52" s="7" t="str">
        <f t="shared" si="7"/>
        <v/>
      </c>
    </row>
    <row r="53" spans="2:35" ht="12.75" thickBot="1" x14ac:dyDescent="0.2">
      <c r="B53" s="418"/>
      <c r="C53" s="419"/>
      <c r="D53" s="420"/>
      <c r="E53" s="420"/>
      <c r="F53" s="421"/>
      <c r="G53" s="422"/>
      <c r="H53" s="423"/>
      <c r="I53" s="424"/>
      <c r="J53" s="424"/>
      <c r="K53" s="424"/>
      <c r="L53" s="16"/>
      <c r="M53" s="27"/>
      <c r="N53" s="18"/>
      <c r="O53" s="83" t="str">
        <f t="shared" si="8"/>
        <v/>
      </c>
      <c r="P53" s="84" t="str">
        <f t="shared" si="9"/>
        <v/>
      </c>
      <c r="Q53" s="84" t="str">
        <f t="shared" si="10"/>
        <v/>
      </c>
      <c r="R53" s="91"/>
      <c r="S53" s="91"/>
      <c r="T53" s="91"/>
      <c r="U53" s="86" t="str">
        <f t="shared" si="13"/>
        <v/>
      </c>
      <c r="V53" s="95"/>
      <c r="W53" s="96"/>
      <c r="X53" s="97"/>
      <c r="Y53" s="89" t="str">
        <f t="shared" si="1"/>
        <v/>
      </c>
      <c r="Z53" s="84" t="str">
        <f t="shared" si="4"/>
        <v/>
      </c>
      <c r="AA53" s="86" t="str">
        <f t="shared" si="11"/>
        <v/>
      </c>
      <c r="AB53" s="12"/>
      <c r="AD53" s="52" t="str">
        <f t="shared" si="12"/>
        <v/>
      </c>
      <c r="AE53" s="13">
        <f t="shared" si="3"/>
        <v>0</v>
      </c>
      <c r="AG53" s="7" t="str">
        <f t="shared" si="5"/>
        <v/>
      </c>
      <c r="AH53" s="7" t="str">
        <f t="shared" si="6"/>
        <v/>
      </c>
      <c r="AI53" s="7" t="str">
        <f t="shared" si="7"/>
        <v/>
      </c>
    </row>
    <row r="54" spans="2:35" ht="13.5" customHeight="1" x14ac:dyDescent="0.15">
      <c r="B54" s="258" t="s">
        <v>17</v>
      </c>
      <c r="C54" s="259"/>
      <c r="D54" s="260"/>
      <c r="E54" s="293" t="s">
        <v>75</v>
      </c>
      <c r="F54" s="294"/>
      <c r="G54" s="294"/>
      <c r="H54" s="116" t="s">
        <v>0</v>
      </c>
      <c r="I54" s="19">
        <v>50</v>
      </c>
      <c r="J54" s="261" t="s">
        <v>11</v>
      </c>
      <c r="K54" s="262"/>
      <c r="L54" s="120">
        <f>IF(SUM(AG62:AG105)="","",SUM(AG62:AG105))</f>
        <v>0</v>
      </c>
      <c r="M54" s="243" t="s">
        <v>37</v>
      </c>
      <c r="N54" s="244"/>
      <c r="O54" s="244"/>
      <c r="P54" s="245"/>
      <c r="Q54" s="243" t="s">
        <v>38</v>
      </c>
      <c r="R54" s="244"/>
      <c r="S54" s="244"/>
      <c r="T54" s="245"/>
      <c r="U54" s="246"/>
      <c r="V54" s="247"/>
      <c r="W54" s="248"/>
      <c r="X54" s="54" t="s">
        <v>43</v>
      </c>
      <c r="Y54" s="5"/>
      <c r="Z54" s="5"/>
      <c r="AA54" s="5"/>
      <c r="AB54" s="6"/>
    </row>
    <row r="55" spans="2:35" ht="12" customHeight="1" x14ac:dyDescent="0.15">
      <c r="B55" s="249" t="s">
        <v>76</v>
      </c>
      <c r="C55" s="250"/>
      <c r="D55" s="251"/>
      <c r="E55" s="295" t="s">
        <v>77</v>
      </c>
      <c r="F55" s="296"/>
      <c r="G55" s="296"/>
      <c r="H55" s="55" t="s">
        <v>54</v>
      </c>
      <c r="I55" s="303" t="s">
        <v>78</v>
      </c>
      <c r="J55" s="228" t="s">
        <v>79</v>
      </c>
      <c r="K55" s="229"/>
      <c r="L55" s="121">
        <f>IF(SUM(AH62:AH105)="","",SUM(AH62:AH105))</f>
        <v>0</v>
      </c>
      <c r="M55" s="252" t="s">
        <v>80</v>
      </c>
      <c r="N55" s="253"/>
      <c r="O55" s="254"/>
      <c r="P55" s="124">
        <f>IF(H57="","",100*P58/H57)</f>
        <v>0</v>
      </c>
      <c r="Q55" s="252" t="s">
        <v>80</v>
      </c>
      <c r="R55" s="253"/>
      <c r="S55" s="254"/>
      <c r="T55" s="124">
        <f>IF(H57="","",100*T58/H57)</f>
        <v>18.8</v>
      </c>
      <c r="U55" s="255"/>
      <c r="V55" s="256"/>
      <c r="W55" s="257"/>
      <c r="X55" s="269" t="str">
        <f>X3</f>
        <v>貴社名を入力して下さい</v>
      </c>
      <c r="Y55" s="429"/>
      <c r="Z55" s="429"/>
      <c r="AA55" s="429"/>
      <c r="AB55" s="430"/>
    </row>
    <row r="56" spans="2:35" ht="11.25" customHeight="1" x14ac:dyDescent="0.15">
      <c r="B56" s="238" t="s">
        <v>18</v>
      </c>
      <c r="C56" s="239"/>
      <c r="D56" s="240"/>
      <c r="E56" s="297">
        <v>1</v>
      </c>
      <c r="F56" s="298"/>
      <c r="G56" s="298"/>
      <c r="H56" s="56" t="s">
        <v>55</v>
      </c>
      <c r="I56" s="304">
        <v>440</v>
      </c>
      <c r="J56" s="241" t="s">
        <v>81</v>
      </c>
      <c r="K56" s="242"/>
      <c r="L56" s="122">
        <f>IF(SUM(AI62:AI105)="","",SUM(AI62:AI105))</f>
        <v>0</v>
      </c>
      <c r="M56" s="230" t="s">
        <v>82</v>
      </c>
      <c r="N56" s="231"/>
      <c r="O56" s="232"/>
      <c r="P56" s="121">
        <f>IF(SUM(Y62:Y105)="","",SUM(Y62:Y105))</f>
        <v>0</v>
      </c>
      <c r="Q56" s="230" t="s">
        <v>82</v>
      </c>
      <c r="R56" s="231"/>
      <c r="S56" s="232"/>
      <c r="T56" s="121">
        <f>IF(SUM(Y62:Y105)="","",SUM(Y62:Y105))</f>
        <v>0</v>
      </c>
      <c r="U56" s="235" t="s">
        <v>83</v>
      </c>
      <c r="V56" s="236"/>
      <c r="W56" s="237"/>
      <c r="X56" s="431"/>
      <c r="Y56" s="429"/>
      <c r="Z56" s="429"/>
      <c r="AA56" s="429"/>
      <c r="AB56" s="430"/>
    </row>
    <row r="57" spans="2:35" ht="11.25" customHeight="1" x14ac:dyDescent="0.15">
      <c r="B57" s="308" t="s">
        <v>16</v>
      </c>
      <c r="C57" s="9"/>
      <c r="D57" s="9"/>
      <c r="E57" s="425" t="s">
        <v>84</v>
      </c>
      <c r="F57" s="426"/>
      <c r="G57" s="426"/>
      <c r="H57" s="225">
        <v>1000</v>
      </c>
      <c r="I57" s="117"/>
      <c r="J57" s="228" t="s">
        <v>13</v>
      </c>
      <c r="K57" s="229"/>
      <c r="L57" s="123" t="s">
        <v>53</v>
      </c>
      <c r="M57" s="230" t="s">
        <v>85</v>
      </c>
      <c r="N57" s="231"/>
      <c r="O57" s="232"/>
      <c r="P57" s="121">
        <f>IF(SUM(Z62:Z105)="","",SUM(Z62:Z105))</f>
        <v>0</v>
      </c>
      <c r="Q57" s="230" t="s">
        <v>85</v>
      </c>
      <c r="R57" s="231"/>
      <c r="S57" s="232"/>
      <c r="T57" s="121">
        <f>IF(SUM(Z62:Z105)="","",SUM(Z62:Z105)-U57+U59)</f>
        <v>-188</v>
      </c>
      <c r="U57" s="267">
        <v>200</v>
      </c>
      <c r="V57" s="268"/>
      <c r="W57" s="50" t="str">
        <f>IF(U57="","","[KVar]")</f>
        <v>[KVar]</v>
      </c>
      <c r="X57" s="221" t="s">
        <v>107</v>
      </c>
      <c r="Y57" s="222"/>
      <c r="Z57" s="222"/>
      <c r="AA57" s="265" t="s">
        <v>102</v>
      </c>
      <c r="AB57" s="266"/>
    </row>
    <row r="58" spans="2:35" ht="12" customHeight="1" x14ac:dyDescent="0.15">
      <c r="B58" s="216" t="s">
        <v>12</v>
      </c>
      <c r="C58" s="217"/>
      <c r="D58" s="217"/>
      <c r="E58" s="427"/>
      <c r="F58" s="428"/>
      <c r="G58" s="428"/>
      <c r="H58" s="226"/>
      <c r="I58" s="118" t="str">
        <f>IF(H57="","","[KVA]")</f>
        <v>[KVA]</v>
      </c>
      <c r="J58" s="218" t="s">
        <v>14</v>
      </c>
      <c r="K58" s="219"/>
      <c r="L58" s="220"/>
      <c r="M58" s="230" t="s">
        <v>87</v>
      </c>
      <c r="N58" s="231"/>
      <c r="O58" s="232"/>
      <c r="P58" s="121">
        <f>IF(P56="","",SQRT(P56^2+P57^2))</f>
        <v>0</v>
      </c>
      <c r="Q58" s="230" t="s">
        <v>87</v>
      </c>
      <c r="R58" s="231"/>
      <c r="S58" s="232"/>
      <c r="T58" s="121">
        <f>IF(T56="","",SQRT(T56^2+T57^2))</f>
        <v>188</v>
      </c>
      <c r="U58" s="235" t="s">
        <v>40</v>
      </c>
      <c r="V58" s="236"/>
      <c r="W58" s="237"/>
      <c r="X58" s="432" t="str">
        <f>X6</f>
        <v>物件名を入力して下さい</v>
      </c>
      <c r="Y58" s="274"/>
      <c r="Z58" s="274"/>
      <c r="AA58" s="274"/>
      <c r="AB58" s="275"/>
    </row>
    <row r="59" spans="2:35" ht="12" customHeight="1" x14ac:dyDescent="0.15">
      <c r="B59" s="208" t="str">
        <f>IF(T58&lt;H57*0.9,"",IF(P58&gt;=H57*0.9,"Over Load",""))</f>
        <v/>
      </c>
      <c r="C59" s="209"/>
      <c r="D59" s="210"/>
      <c r="E59" s="427"/>
      <c r="F59" s="428"/>
      <c r="G59" s="428"/>
      <c r="H59" s="227"/>
      <c r="I59" s="119"/>
      <c r="J59" s="305" t="s">
        <v>15</v>
      </c>
      <c r="K59" s="306"/>
      <c r="L59" s="307"/>
      <c r="M59" s="211" t="s">
        <v>39</v>
      </c>
      <c r="N59" s="212"/>
      <c r="O59" s="213"/>
      <c r="P59" s="125" t="str">
        <f>IF(P56=0,"",IF(P57&gt;=0,P56/P58,-P56/P58))</f>
        <v/>
      </c>
      <c r="Q59" s="211" t="s">
        <v>39</v>
      </c>
      <c r="R59" s="212"/>
      <c r="S59" s="213"/>
      <c r="T59" s="125" t="str">
        <f>IF(T56=0,"",IF(T57&gt;=0,T56/T58,-T56/T58))</f>
        <v/>
      </c>
      <c r="U59" s="263">
        <v>12</v>
      </c>
      <c r="V59" s="264"/>
      <c r="W59" s="51" t="str">
        <f>IF(U59="","","[KVar]")</f>
        <v>[KVar]</v>
      </c>
      <c r="X59" s="276"/>
      <c r="Y59" s="277"/>
      <c r="Z59" s="277"/>
      <c r="AA59" s="277"/>
      <c r="AB59" s="278"/>
    </row>
    <row r="60" spans="2:35" ht="11.25" customHeight="1" x14ac:dyDescent="0.15">
      <c r="B60" s="60" t="s">
        <v>24</v>
      </c>
      <c r="C60" s="196" t="s">
        <v>19</v>
      </c>
      <c r="D60" s="197"/>
      <c r="E60" s="197"/>
      <c r="F60" s="200" t="s">
        <v>20</v>
      </c>
      <c r="G60" s="201"/>
      <c r="H60" s="196" t="s">
        <v>21</v>
      </c>
      <c r="I60" s="197"/>
      <c r="J60" s="197"/>
      <c r="K60" s="197"/>
      <c r="L60" s="63" t="s">
        <v>22</v>
      </c>
      <c r="M60" s="64" t="s">
        <v>26</v>
      </c>
      <c r="N60" s="204" t="s">
        <v>27</v>
      </c>
      <c r="O60" s="223" t="s">
        <v>88</v>
      </c>
      <c r="P60" s="224"/>
      <c r="Q60" s="224"/>
      <c r="R60" s="224" t="s">
        <v>89</v>
      </c>
      <c r="S60" s="224"/>
      <c r="T60" s="224"/>
      <c r="U60" s="65" t="s">
        <v>31</v>
      </c>
      <c r="V60" s="62" t="s">
        <v>32</v>
      </c>
      <c r="W60" s="65" t="s">
        <v>33</v>
      </c>
      <c r="X60" s="206" t="s">
        <v>34</v>
      </c>
      <c r="Y60" s="61" t="s">
        <v>35</v>
      </c>
      <c r="Z60" s="61" t="s">
        <v>35</v>
      </c>
      <c r="AA60" s="61" t="s">
        <v>35</v>
      </c>
      <c r="AB60" s="194" t="s">
        <v>36</v>
      </c>
    </row>
    <row r="61" spans="2:35" ht="11.25" customHeight="1" x14ac:dyDescent="0.15">
      <c r="B61" s="66" t="s">
        <v>25</v>
      </c>
      <c r="C61" s="198"/>
      <c r="D61" s="199"/>
      <c r="E61" s="199"/>
      <c r="F61" s="202"/>
      <c r="G61" s="203"/>
      <c r="H61" s="198"/>
      <c r="I61" s="199"/>
      <c r="J61" s="199"/>
      <c r="K61" s="199"/>
      <c r="L61" s="67" t="s">
        <v>23</v>
      </c>
      <c r="M61" s="68" t="s">
        <v>90</v>
      </c>
      <c r="N61" s="205"/>
      <c r="O61" s="70" t="s">
        <v>28</v>
      </c>
      <c r="P61" s="71" t="s">
        <v>29</v>
      </c>
      <c r="Q61" s="71" t="s">
        <v>30</v>
      </c>
      <c r="R61" s="70" t="s">
        <v>28</v>
      </c>
      <c r="S61" s="71" t="s">
        <v>29</v>
      </c>
      <c r="T61" s="71" t="s">
        <v>30</v>
      </c>
      <c r="U61" s="72" t="s">
        <v>91</v>
      </c>
      <c r="V61" s="73" t="s">
        <v>92</v>
      </c>
      <c r="W61" s="74" t="s">
        <v>29</v>
      </c>
      <c r="X61" s="207"/>
      <c r="Y61" s="75" t="s">
        <v>93</v>
      </c>
      <c r="Z61" s="76" t="s">
        <v>94</v>
      </c>
      <c r="AA61" s="69" t="s">
        <v>95</v>
      </c>
      <c r="AB61" s="195"/>
    </row>
    <row r="62" spans="2:35" x14ac:dyDescent="0.15">
      <c r="B62" s="409"/>
      <c r="C62" s="410"/>
      <c r="D62" s="411"/>
      <c r="E62" s="411"/>
      <c r="F62" s="412"/>
      <c r="G62" s="413"/>
      <c r="H62" s="414"/>
      <c r="I62" s="415"/>
      <c r="J62" s="415"/>
      <c r="K62" s="415"/>
      <c r="L62" s="15"/>
      <c r="M62" s="26"/>
      <c r="N62" s="17"/>
      <c r="O62" s="81" t="str">
        <f>IF(L62="IM-4P",IF(R62="",IF($I$54=50,IF(ISNA(VLOOKUP(M62,電動機５０,3,FALSE)),"",VLOOKUP(M62,電動機５０,3,FALSE)),IF($I$54=60,IF(ISNA(VLOOKUP(M62,電動機６０,3,FALSE)),"",VLOOKUP(M62,電動機６０,3,FALSE)),"")),""),"")</f>
        <v/>
      </c>
      <c r="P62" s="82" t="str">
        <f>IF(L62="IM-4P",IF(S62="",IF($I$54=50,IF(ISNA(VLOOKUP(M62,電動機５０,4,FALSE)),"",VLOOKUP(M62,電動機５０,4,FALSE)),IF($I$54=60,IF(ISNA(VLOOKUP(M62,電動機６０,4,FALSE)),"",VLOOKUP(M62,電動機６０,4,FALSE)),"")),""),"")</f>
        <v/>
      </c>
      <c r="Q62" s="82" t="str">
        <f>IF(L62="IM-4P",IF(T62="",IF($I$54=50,IF(ISNA(VLOOKUP(M62,電動機５０,2,FALSE)),"",VLOOKUP(M62,電動機５０,2,FALSE)),IF($I$54=60,IF(ISNA(VLOOKUP(M62,電動機６０,2,FALSE)),"",VLOOKUP(M62,電動機６０,2,FALSE)),"")),""),"")</f>
        <v/>
      </c>
      <c r="R62" s="90"/>
      <c r="S62" s="90"/>
      <c r="T62" s="90"/>
      <c r="U62" s="85" t="str">
        <f t="shared" ref="U62:U72" si="14">IF(M62="","",IF(AND(R62="",T62=""),M62*N62*Q62/O62,IF(AND(R62="",T62&lt;&gt;""),M62*N62*T62/O62,IF(AND(R62&lt;&gt;"",T62=""),M62*N62*Q62/R62,IF(AND(R62&lt;&gt;"",T62&lt;&gt;""),M62*N62*T62/R62)))))</f>
        <v/>
      </c>
      <c r="V62" s="92"/>
      <c r="W62" s="93"/>
      <c r="X62" s="94"/>
      <c r="Y62" s="87" t="str">
        <f t="shared" ref="Y62:Y125" si="15">IF(AND(U62="",V62=""),"",IF(U62="",N62*X62*V62*W62/100,X62*(U62+N62*V62*W62/100)))</f>
        <v/>
      </c>
      <c r="Z62" s="82" t="str">
        <f t="shared" ref="Z62:Z125" si="16">IF(Y62="","",N62*V62*X62*SQRT(1-(W62/100)^2)+AE62)</f>
        <v/>
      </c>
      <c r="AA62" s="88" t="str">
        <f t="shared" ref="AA62:AA125" si="17">IF(Y62="","",SQRT(Y62^2+Z62^2))</f>
        <v/>
      </c>
      <c r="AB62" s="10"/>
      <c r="AD62" s="14" t="str">
        <f t="shared" ref="AD62:AD125" si="18">IF(OR(AND(M62&lt;&gt;"",N62="",V62=""),AND(M62="",N62&lt;&gt;"",V62=""),AND(O62="",R62="",M62&lt;&gt;""),AND(P62="",S62="",M62&lt;&gt;""),AND(Q62="",T62="",M62&lt;&gt;"")),"▲","")</f>
        <v/>
      </c>
      <c r="AE62" s="13">
        <f t="shared" ref="AE62:AE125" si="19">IF(AND(P62="",S62=""),0,IF(S62="",U62*X62*SQRT(1-(P62/100)^2)/(P62/100),U62*X62*SQRT(1-(S62/100)^2)/(S62/100)))</f>
        <v>0</v>
      </c>
      <c r="AG62" s="7" t="str">
        <f t="shared" ref="AG62:AG125" si="20">IF(Y62="","",Y62/X62)</f>
        <v/>
      </c>
      <c r="AH62" s="7" t="str">
        <f t="shared" ref="AH62:AH125" si="21">IF(Y62="","",Z62/X62)</f>
        <v/>
      </c>
      <c r="AI62" s="7" t="str">
        <f t="shared" ref="AI62:AI125" si="22">IF(Y62="","",AA62/X62)</f>
        <v/>
      </c>
    </row>
    <row r="63" spans="2:35" ht="12" customHeight="1" x14ac:dyDescent="0.15">
      <c r="B63" s="409"/>
      <c r="C63" s="433"/>
      <c r="D63" s="434"/>
      <c r="E63" s="434"/>
      <c r="F63" s="412"/>
      <c r="G63" s="413"/>
      <c r="H63" s="414"/>
      <c r="I63" s="415"/>
      <c r="J63" s="415"/>
      <c r="K63" s="415"/>
      <c r="L63" s="15"/>
      <c r="M63" s="26"/>
      <c r="N63" s="17"/>
      <c r="O63" s="81" t="str">
        <f t="shared" ref="O63:O126" si="23">IF(L63="IM-4P",IF(R63="",IF($I$54=50,IF(ISNA(VLOOKUP(M63,電動機５０,3,FALSE)),"",VLOOKUP(M63,電動機５０,3,FALSE)),IF($I$54=60,IF(ISNA(VLOOKUP(M63,電動機６０,3,FALSE)),"",VLOOKUP(M63,電動機６０,3,FALSE)),"")),""),"")</f>
        <v/>
      </c>
      <c r="P63" s="82" t="str">
        <f t="shared" ref="P63:P126" si="24">IF(L63="IM-4P",IF(S63="",IF($I$54=50,IF(ISNA(VLOOKUP(M63,電動機５０,4,FALSE)),"",VLOOKUP(M63,電動機５０,4,FALSE)),IF($I$54=60,IF(ISNA(VLOOKUP(M63,電動機６０,4,FALSE)),"",VLOOKUP(M63,電動機６０,4,FALSE)),"")),""),"")</f>
        <v/>
      </c>
      <c r="Q63" s="82" t="str">
        <f t="shared" ref="Q63:Q126" si="25">IF(L63="IM-4P",IF(T63="",IF($I$54=50,IF(ISNA(VLOOKUP(M63,電動機５０,2,FALSE)),"",VLOOKUP(M63,電動機５０,2,FALSE)),IF($I$54=60,IF(ISNA(VLOOKUP(M63,電動機６０,2,FALSE)),"",VLOOKUP(M63,電動機６０,2,FALSE)),"")),""),"")</f>
        <v/>
      </c>
      <c r="R63" s="90"/>
      <c r="S63" s="90"/>
      <c r="T63" s="90"/>
      <c r="U63" s="85" t="str">
        <f t="shared" si="14"/>
        <v/>
      </c>
      <c r="V63" s="92"/>
      <c r="W63" s="93"/>
      <c r="X63" s="94"/>
      <c r="Y63" s="87" t="str">
        <f t="shared" si="15"/>
        <v/>
      </c>
      <c r="Z63" s="82" t="str">
        <f t="shared" si="16"/>
        <v/>
      </c>
      <c r="AA63" s="88" t="str">
        <f t="shared" si="17"/>
        <v/>
      </c>
      <c r="AB63" s="11"/>
      <c r="AD63" s="14" t="str">
        <f t="shared" si="18"/>
        <v/>
      </c>
      <c r="AE63" s="13">
        <f t="shared" si="19"/>
        <v>0</v>
      </c>
      <c r="AG63" s="7" t="str">
        <f t="shared" si="20"/>
        <v/>
      </c>
      <c r="AH63" s="7" t="str">
        <f t="shared" si="21"/>
        <v/>
      </c>
      <c r="AI63" s="7" t="str">
        <f t="shared" si="22"/>
        <v/>
      </c>
    </row>
    <row r="64" spans="2:35" ht="12" customHeight="1" x14ac:dyDescent="0.15">
      <c r="B64" s="409"/>
      <c r="C64" s="410"/>
      <c r="D64" s="411"/>
      <c r="E64" s="411"/>
      <c r="F64" s="412"/>
      <c r="G64" s="413"/>
      <c r="H64" s="414"/>
      <c r="I64" s="415"/>
      <c r="J64" s="415"/>
      <c r="K64" s="415"/>
      <c r="L64" s="15"/>
      <c r="M64" s="26"/>
      <c r="N64" s="17"/>
      <c r="O64" s="81" t="str">
        <f t="shared" si="23"/>
        <v/>
      </c>
      <c r="P64" s="82" t="str">
        <f t="shared" si="24"/>
        <v/>
      </c>
      <c r="Q64" s="82" t="str">
        <f t="shared" si="25"/>
        <v/>
      </c>
      <c r="R64" s="90"/>
      <c r="S64" s="90"/>
      <c r="T64" s="90"/>
      <c r="U64" s="85" t="str">
        <f t="shared" si="14"/>
        <v/>
      </c>
      <c r="V64" s="92"/>
      <c r="W64" s="93"/>
      <c r="X64" s="94"/>
      <c r="Y64" s="87" t="str">
        <f t="shared" si="15"/>
        <v/>
      </c>
      <c r="Z64" s="82" t="str">
        <f t="shared" si="16"/>
        <v/>
      </c>
      <c r="AA64" s="88" t="str">
        <f t="shared" si="17"/>
        <v/>
      </c>
      <c r="AB64" s="11"/>
      <c r="AD64" s="14" t="str">
        <f t="shared" si="18"/>
        <v/>
      </c>
      <c r="AE64" s="13">
        <f t="shared" si="19"/>
        <v>0</v>
      </c>
      <c r="AG64" s="7" t="str">
        <f t="shared" si="20"/>
        <v/>
      </c>
      <c r="AH64" s="7" t="str">
        <f t="shared" si="21"/>
        <v/>
      </c>
      <c r="AI64" s="7" t="str">
        <f t="shared" si="22"/>
        <v/>
      </c>
    </row>
    <row r="65" spans="2:35" x14ac:dyDescent="0.15">
      <c r="B65" s="409"/>
      <c r="C65" s="410"/>
      <c r="D65" s="411"/>
      <c r="E65" s="411"/>
      <c r="F65" s="412"/>
      <c r="G65" s="413"/>
      <c r="H65" s="414"/>
      <c r="I65" s="415"/>
      <c r="J65" s="415"/>
      <c r="K65" s="417"/>
      <c r="L65" s="15"/>
      <c r="M65" s="26"/>
      <c r="N65" s="17"/>
      <c r="O65" s="81" t="str">
        <f t="shared" si="23"/>
        <v/>
      </c>
      <c r="P65" s="82" t="str">
        <f t="shared" si="24"/>
        <v/>
      </c>
      <c r="Q65" s="82" t="str">
        <f t="shared" si="25"/>
        <v/>
      </c>
      <c r="R65" s="90"/>
      <c r="S65" s="90"/>
      <c r="T65" s="90"/>
      <c r="U65" s="85" t="str">
        <f t="shared" si="14"/>
        <v/>
      </c>
      <c r="V65" s="92"/>
      <c r="W65" s="93"/>
      <c r="X65" s="94"/>
      <c r="Y65" s="87" t="str">
        <f t="shared" si="15"/>
        <v/>
      </c>
      <c r="Z65" s="82" t="str">
        <f t="shared" si="16"/>
        <v/>
      </c>
      <c r="AA65" s="88" t="str">
        <f t="shared" si="17"/>
        <v/>
      </c>
      <c r="AB65" s="11"/>
      <c r="AD65" s="14" t="str">
        <f t="shared" si="18"/>
        <v/>
      </c>
      <c r="AE65" s="13">
        <f t="shared" si="19"/>
        <v>0</v>
      </c>
      <c r="AG65" s="7" t="str">
        <f t="shared" si="20"/>
        <v/>
      </c>
      <c r="AH65" s="7" t="str">
        <f t="shared" si="21"/>
        <v/>
      </c>
      <c r="AI65" s="7" t="str">
        <f t="shared" si="22"/>
        <v/>
      </c>
    </row>
    <row r="66" spans="2:35" x14ac:dyDescent="0.15">
      <c r="B66" s="409"/>
      <c r="C66" s="410"/>
      <c r="D66" s="411"/>
      <c r="E66" s="411"/>
      <c r="F66" s="412"/>
      <c r="G66" s="413"/>
      <c r="H66" s="414"/>
      <c r="I66" s="415"/>
      <c r="J66" s="415"/>
      <c r="K66" s="417"/>
      <c r="L66" s="15"/>
      <c r="M66" s="26"/>
      <c r="N66" s="17"/>
      <c r="O66" s="81" t="str">
        <f t="shared" si="23"/>
        <v/>
      </c>
      <c r="P66" s="82" t="str">
        <f t="shared" si="24"/>
        <v/>
      </c>
      <c r="Q66" s="82" t="str">
        <f t="shared" si="25"/>
        <v/>
      </c>
      <c r="R66" s="90"/>
      <c r="S66" s="90"/>
      <c r="T66" s="90"/>
      <c r="U66" s="85" t="str">
        <f t="shared" si="14"/>
        <v/>
      </c>
      <c r="V66" s="92"/>
      <c r="W66" s="93"/>
      <c r="X66" s="94"/>
      <c r="Y66" s="87" t="str">
        <f>IF(AND(U66="",V66=""),"",IF(U66="",N66*X66*V66*W66/100,X66*(U66+N66*V66*W66/100)))</f>
        <v/>
      </c>
      <c r="Z66" s="82" t="str">
        <f>IF(Y66="","",N66*V66*X66*SQRT(1-(W66/100)^2)+AE66)</f>
        <v/>
      </c>
      <c r="AA66" s="88" t="str">
        <f>IF(Y66="","",SQRT(Y66^2+Z66^2))</f>
        <v/>
      </c>
      <c r="AB66" s="11"/>
      <c r="AD66" s="14" t="str">
        <f>IF(OR(AND(M66&lt;&gt;"",N66="",V66=""),AND(M66="",N66&lt;&gt;"",V66=""),AND(O66="",R66="",M66&lt;&gt;""),AND(P66="",S66="",M66&lt;&gt;""),AND(Q66="",T66="",M66&lt;&gt;"")),"▲","")</f>
        <v/>
      </c>
      <c r="AE66" s="13">
        <f>IF(AND(P66="",S66=""),0,IF(S66="",U66*X66*SQRT(1-(P66/100)^2)/(P66/100),U66*X66*SQRT(1-(S66/100)^2)/(S66/100)))</f>
        <v>0</v>
      </c>
      <c r="AG66" s="7" t="str">
        <f>IF(Y66="","",Y66/X66)</f>
        <v/>
      </c>
      <c r="AH66" s="7" t="str">
        <f>IF(Y66="","",Z66/X66)</f>
        <v/>
      </c>
      <c r="AI66" s="7" t="str">
        <f>IF(Y66="","",AA66/X66)</f>
        <v/>
      </c>
    </row>
    <row r="67" spans="2:35" x14ac:dyDescent="0.15">
      <c r="B67" s="409"/>
      <c r="C67" s="410"/>
      <c r="D67" s="411"/>
      <c r="E67" s="411"/>
      <c r="F67" s="412"/>
      <c r="G67" s="413"/>
      <c r="H67" s="414"/>
      <c r="I67" s="415"/>
      <c r="J67" s="415"/>
      <c r="K67" s="415"/>
      <c r="L67" s="15"/>
      <c r="M67" s="26"/>
      <c r="N67" s="17"/>
      <c r="O67" s="81" t="str">
        <f t="shared" si="23"/>
        <v/>
      </c>
      <c r="P67" s="82" t="str">
        <f t="shared" si="24"/>
        <v/>
      </c>
      <c r="Q67" s="82" t="str">
        <f t="shared" si="25"/>
        <v/>
      </c>
      <c r="R67" s="90"/>
      <c r="S67" s="90"/>
      <c r="T67" s="90"/>
      <c r="U67" s="85" t="str">
        <f t="shared" si="14"/>
        <v/>
      </c>
      <c r="V67" s="92"/>
      <c r="W67" s="93"/>
      <c r="X67" s="94"/>
      <c r="Y67" s="87" t="str">
        <f t="shared" si="15"/>
        <v/>
      </c>
      <c r="Z67" s="82" t="str">
        <f t="shared" si="16"/>
        <v/>
      </c>
      <c r="AA67" s="88" t="str">
        <f t="shared" si="17"/>
        <v/>
      </c>
      <c r="AB67" s="11"/>
      <c r="AD67" s="14" t="str">
        <f t="shared" si="18"/>
        <v/>
      </c>
      <c r="AE67" s="13">
        <f t="shared" si="19"/>
        <v>0</v>
      </c>
      <c r="AG67" s="7" t="str">
        <f t="shared" si="20"/>
        <v/>
      </c>
      <c r="AH67" s="7" t="str">
        <f t="shared" si="21"/>
        <v/>
      </c>
      <c r="AI67" s="7" t="str">
        <f t="shared" si="22"/>
        <v/>
      </c>
    </row>
    <row r="68" spans="2:35" x14ac:dyDescent="0.15">
      <c r="B68" s="409"/>
      <c r="C68" s="433"/>
      <c r="D68" s="434"/>
      <c r="E68" s="434"/>
      <c r="F68" s="412"/>
      <c r="G68" s="413"/>
      <c r="H68" s="414"/>
      <c r="I68" s="415"/>
      <c r="J68" s="415"/>
      <c r="K68" s="415"/>
      <c r="L68" s="15"/>
      <c r="M68" s="26"/>
      <c r="N68" s="17"/>
      <c r="O68" s="81" t="str">
        <f t="shared" si="23"/>
        <v/>
      </c>
      <c r="P68" s="82" t="str">
        <f t="shared" si="24"/>
        <v/>
      </c>
      <c r="Q68" s="82" t="str">
        <f t="shared" si="25"/>
        <v/>
      </c>
      <c r="R68" s="90"/>
      <c r="S68" s="90"/>
      <c r="T68" s="90"/>
      <c r="U68" s="85" t="str">
        <f t="shared" si="14"/>
        <v/>
      </c>
      <c r="V68" s="92"/>
      <c r="W68" s="93"/>
      <c r="X68" s="94"/>
      <c r="Y68" s="87" t="str">
        <f t="shared" si="15"/>
        <v/>
      </c>
      <c r="Z68" s="82" t="str">
        <f t="shared" si="16"/>
        <v/>
      </c>
      <c r="AA68" s="88" t="str">
        <f t="shared" si="17"/>
        <v/>
      </c>
      <c r="AB68" s="11"/>
      <c r="AD68" s="14" t="str">
        <f t="shared" si="18"/>
        <v/>
      </c>
      <c r="AE68" s="13">
        <f t="shared" si="19"/>
        <v>0</v>
      </c>
      <c r="AG68" s="7" t="str">
        <f t="shared" si="20"/>
        <v/>
      </c>
      <c r="AH68" s="7" t="str">
        <f t="shared" si="21"/>
        <v/>
      </c>
      <c r="AI68" s="7" t="str">
        <f t="shared" si="22"/>
        <v/>
      </c>
    </row>
    <row r="69" spans="2:35" x14ac:dyDescent="0.15">
      <c r="B69" s="409"/>
      <c r="C69" s="410"/>
      <c r="D69" s="411"/>
      <c r="E69" s="411"/>
      <c r="F69" s="412"/>
      <c r="G69" s="413"/>
      <c r="H69" s="414"/>
      <c r="I69" s="415"/>
      <c r="J69" s="415"/>
      <c r="K69" s="415"/>
      <c r="L69" s="15"/>
      <c r="M69" s="26"/>
      <c r="N69" s="17"/>
      <c r="O69" s="81" t="str">
        <f t="shared" si="23"/>
        <v/>
      </c>
      <c r="P69" s="82" t="str">
        <f t="shared" si="24"/>
        <v/>
      </c>
      <c r="Q69" s="82" t="str">
        <f t="shared" si="25"/>
        <v/>
      </c>
      <c r="R69" s="90"/>
      <c r="S69" s="90"/>
      <c r="T69" s="90"/>
      <c r="U69" s="85" t="str">
        <f t="shared" si="14"/>
        <v/>
      </c>
      <c r="V69" s="92"/>
      <c r="W69" s="93"/>
      <c r="X69" s="94"/>
      <c r="Y69" s="87" t="str">
        <f t="shared" si="15"/>
        <v/>
      </c>
      <c r="Z69" s="82" t="str">
        <f t="shared" si="16"/>
        <v/>
      </c>
      <c r="AA69" s="88" t="str">
        <f t="shared" si="17"/>
        <v/>
      </c>
      <c r="AB69" s="11"/>
      <c r="AD69" s="14" t="str">
        <f t="shared" si="18"/>
        <v/>
      </c>
      <c r="AE69" s="13">
        <f t="shared" si="19"/>
        <v>0</v>
      </c>
      <c r="AG69" s="7" t="str">
        <f t="shared" si="20"/>
        <v/>
      </c>
      <c r="AH69" s="7" t="str">
        <f t="shared" si="21"/>
        <v/>
      </c>
      <c r="AI69" s="7" t="str">
        <f t="shared" si="22"/>
        <v/>
      </c>
    </row>
    <row r="70" spans="2:35" x14ac:dyDescent="0.15">
      <c r="B70" s="409"/>
      <c r="C70" s="410"/>
      <c r="D70" s="411"/>
      <c r="E70" s="411"/>
      <c r="F70" s="412"/>
      <c r="G70" s="413"/>
      <c r="H70" s="414"/>
      <c r="I70" s="415"/>
      <c r="J70" s="415"/>
      <c r="K70" s="415"/>
      <c r="L70" s="15"/>
      <c r="M70" s="26"/>
      <c r="N70" s="17"/>
      <c r="O70" s="81" t="str">
        <f t="shared" si="23"/>
        <v/>
      </c>
      <c r="P70" s="82" t="str">
        <f t="shared" si="24"/>
        <v/>
      </c>
      <c r="Q70" s="82" t="str">
        <f t="shared" si="25"/>
        <v/>
      </c>
      <c r="R70" s="90"/>
      <c r="S70" s="90"/>
      <c r="T70" s="90"/>
      <c r="U70" s="85" t="str">
        <f t="shared" si="14"/>
        <v/>
      </c>
      <c r="V70" s="92"/>
      <c r="W70" s="93"/>
      <c r="X70" s="94"/>
      <c r="Y70" s="87" t="str">
        <f>IF(AND(U70="",V70=""),"",IF(U70="",N70*X70*V70*W70/100,X70*(U70+N70*V70*W70/100)))</f>
        <v/>
      </c>
      <c r="Z70" s="82" t="str">
        <f>IF(Y70="","",N70*V70*X70*SQRT(1-(W70/100)^2)+AE70)</f>
        <v/>
      </c>
      <c r="AA70" s="88" t="str">
        <f>IF(Y70="","",SQRT(Y70^2+Z70^2))</f>
        <v/>
      </c>
      <c r="AB70" s="11"/>
      <c r="AD70" s="14" t="str">
        <f t="shared" si="18"/>
        <v/>
      </c>
      <c r="AE70" s="13">
        <f t="shared" si="19"/>
        <v>0</v>
      </c>
      <c r="AG70" s="7" t="str">
        <f t="shared" si="20"/>
        <v/>
      </c>
      <c r="AH70" s="7" t="str">
        <f t="shared" si="21"/>
        <v/>
      </c>
      <c r="AI70" s="7" t="str">
        <f t="shared" si="22"/>
        <v/>
      </c>
    </row>
    <row r="71" spans="2:35" x14ac:dyDescent="0.15">
      <c r="B71" s="409"/>
      <c r="C71" s="410"/>
      <c r="D71" s="411"/>
      <c r="E71" s="411"/>
      <c r="F71" s="412"/>
      <c r="G71" s="413"/>
      <c r="H71" s="414"/>
      <c r="I71" s="415"/>
      <c r="J71" s="415"/>
      <c r="K71" s="415"/>
      <c r="L71" s="15"/>
      <c r="M71" s="26"/>
      <c r="N71" s="17"/>
      <c r="O71" s="81" t="str">
        <f t="shared" si="23"/>
        <v/>
      </c>
      <c r="P71" s="82" t="str">
        <f t="shared" si="24"/>
        <v/>
      </c>
      <c r="Q71" s="82" t="str">
        <f t="shared" si="25"/>
        <v/>
      </c>
      <c r="R71" s="90"/>
      <c r="S71" s="90"/>
      <c r="T71" s="90"/>
      <c r="U71" s="85" t="str">
        <f t="shared" si="14"/>
        <v/>
      </c>
      <c r="V71" s="92"/>
      <c r="W71" s="93"/>
      <c r="X71" s="94"/>
      <c r="Y71" s="87" t="str">
        <f>IF(AND(U71="",V71=""),"",IF(U71="",N71*X71*V71*W71/100,X71*(U71+N71*V71*W71/100)))</f>
        <v/>
      </c>
      <c r="Z71" s="82" t="str">
        <f>IF(Y71="","",N71*V71*X71*SQRT(1-(W71/100)^2)+AE71)</f>
        <v/>
      </c>
      <c r="AA71" s="88" t="str">
        <f>IF(Y71="","",SQRT(Y71^2+Z71^2))</f>
        <v/>
      </c>
      <c r="AB71" s="11"/>
      <c r="AD71" s="14" t="str">
        <f t="shared" si="18"/>
        <v/>
      </c>
      <c r="AE71" s="13">
        <f t="shared" si="19"/>
        <v>0</v>
      </c>
      <c r="AG71" s="7" t="str">
        <f t="shared" si="20"/>
        <v/>
      </c>
      <c r="AH71" s="7" t="str">
        <f t="shared" si="21"/>
        <v/>
      </c>
      <c r="AI71" s="7" t="str">
        <f t="shared" si="22"/>
        <v/>
      </c>
    </row>
    <row r="72" spans="2:35" x14ac:dyDescent="0.15">
      <c r="B72" s="409"/>
      <c r="C72" s="410"/>
      <c r="D72" s="411"/>
      <c r="E72" s="411"/>
      <c r="F72" s="412"/>
      <c r="G72" s="413"/>
      <c r="H72" s="414"/>
      <c r="I72" s="415"/>
      <c r="J72" s="415"/>
      <c r="K72" s="415"/>
      <c r="L72" s="15"/>
      <c r="M72" s="26"/>
      <c r="N72" s="17"/>
      <c r="O72" s="81" t="str">
        <f t="shared" si="23"/>
        <v/>
      </c>
      <c r="P72" s="82" t="str">
        <f t="shared" si="24"/>
        <v/>
      </c>
      <c r="Q72" s="82" t="str">
        <f t="shared" si="25"/>
        <v/>
      </c>
      <c r="R72" s="90"/>
      <c r="S72" s="90"/>
      <c r="T72" s="90"/>
      <c r="U72" s="85" t="str">
        <f t="shared" si="14"/>
        <v/>
      </c>
      <c r="V72" s="92"/>
      <c r="W72" s="93"/>
      <c r="X72" s="94"/>
      <c r="Y72" s="87" t="str">
        <f>IF(AND(U72="",V72=""),"",IF(U72="",N72*X72*V72*W72/100,X72*(U72+N72*V72*W72/100)))</f>
        <v/>
      </c>
      <c r="Z72" s="82" t="str">
        <f>IF(Y72="","",N72*V72*X72*SQRT(1-(W72/100)^2)+AE72)</f>
        <v/>
      </c>
      <c r="AA72" s="88" t="str">
        <f>IF(Y72="","",SQRT(Y72^2+Z72^2))</f>
        <v/>
      </c>
      <c r="AB72" s="11"/>
      <c r="AD72" s="14" t="str">
        <f t="shared" si="18"/>
        <v/>
      </c>
      <c r="AE72" s="13">
        <f t="shared" si="19"/>
        <v>0</v>
      </c>
      <c r="AG72" s="7" t="str">
        <f t="shared" si="20"/>
        <v/>
      </c>
      <c r="AH72" s="7" t="str">
        <f t="shared" si="21"/>
        <v/>
      </c>
      <c r="AI72" s="7" t="str">
        <f t="shared" si="22"/>
        <v/>
      </c>
    </row>
    <row r="73" spans="2:35" x14ac:dyDescent="0.15">
      <c r="B73" s="409"/>
      <c r="C73" s="410"/>
      <c r="D73" s="411"/>
      <c r="E73" s="411"/>
      <c r="F73" s="412"/>
      <c r="G73" s="413"/>
      <c r="H73" s="414"/>
      <c r="I73" s="415"/>
      <c r="J73" s="415"/>
      <c r="K73" s="415"/>
      <c r="L73" s="15"/>
      <c r="M73" s="26"/>
      <c r="N73" s="17"/>
      <c r="O73" s="81" t="str">
        <f t="shared" si="23"/>
        <v/>
      </c>
      <c r="P73" s="82" t="str">
        <f t="shared" si="24"/>
        <v/>
      </c>
      <c r="Q73" s="82" t="str">
        <f t="shared" si="25"/>
        <v/>
      </c>
      <c r="R73" s="90"/>
      <c r="S73" s="90"/>
      <c r="T73" s="90"/>
      <c r="U73" s="85" t="str">
        <f t="shared" ref="U73:U79" si="26">IF(M73="","",IF(AND(R73="",T73=""),M73*N73*Q73/O73,IF(AND(R73="",T73&lt;&gt;""),M73*N73*T73/O73,IF(AND(R73&lt;&gt;"",T73=""),M73*N73*Q73/R73,IF(AND(R73&lt;&gt;"",T73&lt;&gt;""),M73*N73*T73/R73)))))</f>
        <v/>
      </c>
      <c r="V73" s="92"/>
      <c r="W73" s="93"/>
      <c r="X73" s="94"/>
      <c r="Y73" s="87" t="str">
        <f>IF(AND(U73="",V73=""),"",IF(U73="",N73*X73*V73*W73/100,X73*(U73+N73*V73*W73/100)))</f>
        <v/>
      </c>
      <c r="Z73" s="82" t="str">
        <f>IF(Y73="","",N73*V73*X73*SQRT(1-(W73/100)^2)+AE73)</f>
        <v/>
      </c>
      <c r="AA73" s="88" t="str">
        <f>IF(Y73="","",SQRT(Y73^2+Z73^2))</f>
        <v/>
      </c>
      <c r="AB73" s="11"/>
      <c r="AD73" s="14" t="str">
        <f t="shared" si="18"/>
        <v/>
      </c>
      <c r="AE73" s="13">
        <f t="shared" si="19"/>
        <v>0</v>
      </c>
      <c r="AG73" s="7" t="str">
        <f t="shared" si="20"/>
        <v/>
      </c>
      <c r="AH73" s="7" t="str">
        <f t="shared" si="21"/>
        <v/>
      </c>
      <c r="AI73" s="7" t="str">
        <f t="shared" si="22"/>
        <v/>
      </c>
    </row>
    <row r="74" spans="2:35" x14ac:dyDescent="0.15">
      <c r="B74" s="409"/>
      <c r="C74" s="410"/>
      <c r="D74" s="411"/>
      <c r="E74" s="411"/>
      <c r="F74" s="412"/>
      <c r="G74" s="413"/>
      <c r="H74" s="414"/>
      <c r="I74" s="415"/>
      <c r="J74" s="415"/>
      <c r="K74" s="415"/>
      <c r="L74" s="15"/>
      <c r="M74" s="26"/>
      <c r="N74" s="17"/>
      <c r="O74" s="81" t="str">
        <f t="shared" si="23"/>
        <v/>
      </c>
      <c r="P74" s="82" t="str">
        <f t="shared" si="24"/>
        <v/>
      </c>
      <c r="Q74" s="82" t="str">
        <f t="shared" si="25"/>
        <v/>
      </c>
      <c r="R74" s="90"/>
      <c r="S74" s="90"/>
      <c r="T74" s="90"/>
      <c r="U74" s="85" t="str">
        <f t="shared" si="26"/>
        <v/>
      </c>
      <c r="V74" s="92"/>
      <c r="W74" s="93"/>
      <c r="X74" s="94"/>
      <c r="Y74" s="87" t="str">
        <f>IF(AND(U74="",V74=""),"",IF(U74="",N74*X74*V74*W74/100,X74*(U74+N74*V74*W74/100)))</f>
        <v/>
      </c>
      <c r="Z74" s="82" t="str">
        <f>IF(Y74="","",N74*V74*X74*SQRT(1-(W74/100)^2)+AE74)</f>
        <v/>
      </c>
      <c r="AA74" s="88" t="str">
        <f>IF(Y74="","",SQRT(Y74^2+Z74^2))</f>
        <v/>
      </c>
      <c r="AB74" s="11"/>
      <c r="AD74" s="14" t="str">
        <f t="shared" si="18"/>
        <v/>
      </c>
      <c r="AE74" s="13">
        <f t="shared" si="19"/>
        <v>0</v>
      </c>
      <c r="AG74" s="7" t="str">
        <f t="shared" si="20"/>
        <v/>
      </c>
      <c r="AH74" s="7" t="str">
        <f t="shared" si="21"/>
        <v/>
      </c>
      <c r="AI74" s="7" t="str">
        <f t="shared" si="22"/>
        <v/>
      </c>
    </row>
    <row r="75" spans="2:35" x14ac:dyDescent="0.15">
      <c r="B75" s="409"/>
      <c r="C75" s="433"/>
      <c r="D75" s="434"/>
      <c r="E75" s="434"/>
      <c r="F75" s="412"/>
      <c r="G75" s="413"/>
      <c r="H75" s="414"/>
      <c r="I75" s="415"/>
      <c r="J75" s="415"/>
      <c r="K75" s="415"/>
      <c r="L75" s="15"/>
      <c r="M75" s="26"/>
      <c r="N75" s="17"/>
      <c r="O75" s="81" t="str">
        <f t="shared" si="23"/>
        <v/>
      </c>
      <c r="P75" s="82" t="str">
        <f t="shared" si="24"/>
        <v/>
      </c>
      <c r="Q75" s="82" t="str">
        <f t="shared" si="25"/>
        <v/>
      </c>
      <c r="R75" s="90"/>
      <c r="S75" s="90"/>
      <c r="T75" s="90"/>
      <c r="U75" s="85" t="str">
        <f t="shared" si="26"/>
        <v/>
      </c>
      <c r="V75" s="92"/>
      <c r="W75" s="93"/>
      <c r="X75" s="94"/>
      <c r="Y75" s="87" t="str">
        <f t="shared" si="15"/>
        <v/>
      </c>
      <c r="Z75" s="82" t="str">
        <f t="shared" si="16"/>
        <v/>
      </c>
      <c r="AA75" s="88" t="str">
        <f t="shared" si="17"/>
        <v/>
      </c>
      <c r="AB75" s="11"/>
      <c r="AD75" s="14" t="str">
        <f t="shared" si="18"/>
        <v/>
      </c>
      <c r="AE75" s="13">
        <f t="shared" si="19"/>
        <v>0</v>
      </c>
      <c r="AG75" s="7" t="str">
        <f t="shared" si="20"/>
        <v/>
      </c>
      <c r="AH75" s="7" t="str">
        <f t="shared" si="21"/>
        <v/>
      </c>
      <c r="AI75" s="7" t="str">
        <f t="shared" si="22"/>
        <v/>
      </c>
    </row>
    <row r="76" spans="2:35" x14ac:dyDescent="0.15">
      <c r="B76" s="409"/>
      <c r="C76" s="410"/>
      <c r="D76" s="411"/>
      <c r="E76" s="411"/>
      <c r="F76" s="412"/>
      <c r="G76" s="413"/>
      <c r="H76" s="414"/>
      <c r="I76" s="415"/>
      <c r="J76" s="415"/>
      <c r="K76" s="415"/>
      <c r="L76" s="15"/>
      <c r="M76" s="26"/>
      <c r="N76" s="17"/>
      <c r="O76" s="81" t="str">
        <f t="shared" si="23"/>
        <v/>
      </c>
      <c r="P76" s="82" t="str">
        <f t="shared" si="24"/>
        <v/>
      </c>
      <c r="Q76" s="82" t="str">
        <f t="shared" si="25"/>
        <v/>
      </c>
      <c r="R76" s="90"/>
      <c r="S76" s="90"/>
      <c r="T76" s="90"/>
      <c r="U76" s="85" t="str">
        <f t="shared" si="26"/>
        <v/>
      </c>
      <c r="V76" s="92"/>
      <c r="W76" s="93"/>
      <c r="X76" s="94"/>
      <c r="Y76" s="87" t="str">
        <f t="shared" si="15"/>
        <v/>
      </c>
      <c r="Z76" s="82" t="str">
        <f t="shared" si="16"/>
        <v/>
      </c>
      <c r="AA76" s="88" t="str">
        <f t="shared" si="17"/>
        <v/>
      </c>
      <c r="AB76" s="11"/>
      <c r="AD76" s="14" t="str">
        <f t="shared" si="18"/>
        <v/>
      </c>
      <c r="AE76" s="13">
        <f t="shared" si="19"/>
        <v>0</v>
      </c>
      <c r="AG76" s="7" t="str">
        <f t="shared" si="20"/>
        <v/>
      </c>
      <c r="AH76" s="7" t="str">
        <f t="shared" si="21"/>
        <v/>
      </c>
      <c r="AI76" s="7" t="str">
        <f t="shared" si="22"/>
        <v/>
      </c>
    </row>
    <row r="77" spans="2:35" x14ac:dyDescent="0.15">
      <c r="B77" s="409"/>
      <c r="C77" s="410"/>
      <c r="D77" s="411"/>
      <c r="E77" s="411"/>
      <c r="F77" s="412"/>
      <c r="G77" s="413"/>
      <c r="H77" s="414"/>
      <c r="I77" s="415"/>
      <c r="J77" s="415"/>
      <c r="K77" s="415"/>
      <c r="L77" s="15"/>
      <c r="M77" s="26"/>
      <c r="N77" s="17"/>
      <c r="O77" s="81" t="str">
        <f t="shared" si="23"/>
        <v/>
      </c>
      <c r="P77" s="82" t="str">
        <f t="shared" si="24"/>
        <v/>
      </c>
      <c r="Q77" s="82" t="str">
        <f t="shared" si="25"/>
        <v/>
      </c>
      <c r="R77" s="90"/>
      <c r="S77" s="90"/>
      <c r="T77" s="90"/>
      <c r="U77" s="85" t="str">
        <f t="shared" si="26"/>
        <v/>
      </c>
      <c r="V77" s="92"/>
      <c r="W77" s="93"/>
      <c r="X77" s="94"/>
      <c r="Y77" s="87" t="str">
        <f>IF(AND(U77="",V77=""),"",IF(U77="",N77*X77*V77*W77/100,X77*(U77+N77*V77*W77/100)))</f>
        <v/>
      </c>
      <c r="Z77" s="82" t="str">
        <f>IF(Y77="","",N77*V77*X77*SQRT(1-(W77/100)^2)+AE77)</f>
        <v/>
      </c>
      <c r="AA77" s="88" t="str">
        <f>IF(Y77="","",SQRT(Y77^2+Z77^2))</f>
        <v/>
      </c>
      <c r="AB77" s="11"/>
      <c r="AD77" s="14" t="str">
        <f t="shared" si="18"/>
        <v/>
      </c>
      <c r="AE77" s="13">
        <f t="shared" si="19"/>
        <v>0</v>
      </c>
      <c r="AG77" s="7" t="str">
        <f t="shared" si="20"/>
        <v/>
      </c>
      <c r="AH77" s="7" t="str">
        <f t="shared" si="21"/>
        <v/>
      </c>
      <c r="AI77" s="7" t="str">
        <f t="shared" si="22"/>
        <v/>
      </c>
    </row>
    <row r="78" spans="2:35" x14ac:dyDescent="0.15">
      <c r="B78" s="409"/>
      <c r="C78" s="410"/>
      <c r="D78" s="411"/>
      <c r="E78" s="411"/>
      <c r="F78" s="412"/>
      <c r="G78" s="413"/>
      <c r="H78" s="414"/>
      <c r="I78" s="415"/>
      <c r="J78" s="415"/>
      <c r="K78" s="415"/>
      <c r="L78" s="15"/>
      <c r="M78" s="26"/>
      <c r="N78" s="17"/>
      <c r="O78" s="81" t="str">
        <f t="shared" si="23"/>
        <v/>
      </c>
      <c r="P78" s="82" t="str">
        <f t="shared" si="24"/>
        <v/>
      </c>
      <c r="Q78" s="82" t="str">
        <f t="shared" si="25"/>
        <v/>
      </c>
      <c r="R78" s="90"/>
      <c r="S78" s="90"/>
      <c r="T78" s="90"/>
      <c r="U78" s="85" t="str">
        <f t="shared" si="26"/>
        <v/>
      </c>
      <c r="V78" s="92"/>
      <c r="W78" s="93"/>
      <c r="X78" s="94"/>
      <c r="Y78" s="87" t="str">
        <f>IF(AND(U78="",V78=""),"",IF(U78="",N78*X78*V78*W78/100,X78*(U78+N78*V78*W78/100)))</f>
        <v/>
      </c>
      <c r="Z78" s="82" t="str">
        <f>IF(Y78="","",N78*V78*X78*SQRT(1-(W78/100)^2)+AE78)</f>
        <v/>
      </c>
      <c r="AA78" s="88" t="str">
        <f>IF(Y78="","",SQRT(Y78^2+Z78^2))</f>
        <v/>
      </c>
      <c r="AB78" s="11"/>
      <c r="AD78" s="14" t="str">
        <f t="shared" si="18"/>
        <v/>
      </c>
      <c r="AE78" s="13">
        <f t="shared" si="19"/>
        <v>0</v>
      </c>
      <c r="AG78" s="7" t="str">
        <f t="shared" si="20"/>
        <v/>
      </c>
      <c r="AH78" s="7" t="str">
        <f t="shared" si="21"/>
        <v/>
      </c>
      <c r="AI78" s="7" t="str">
        <f t="shared" si="22"/>
        <v/>
      </c>
    </row>
    <row r="79" spans="2:35" x14ac:dyDescent="0.15">
      <c r="B79" s="409"/>
      <c r="C79" s="410"/>
      <c r="D79" s="411"/>
      <c r="E79" s="411"/>
      <c r="F79" s="412"/>
      <c r="G79" s="413"/>
      <c r="H79" s="414"/>
      <c r="I79" s="415"/>
      <c r="J79" s="415"/>
      <c r="K79" s="417"/>
      <c r="L79" s="15"/>
      <c r="M79" s="26"/>
      <c r="N79" s="17"/>
      <c r="O79" s="81" t="str">
        <f t="shared" si="23"/>
        <v/>
      </c>
      <c r="P79" s="82" t="str">
        <f t="shared" si="24"/>
        <v/>
      </c>
      <c r="Q79" s="82" t="str">
        <f t="shared" si="25"/>
        <v/>
      </c>
      <c r="R79" s="90"/>
      <c r="S79" s="90"/>
      <c r="T79" s="90"/>
      <c r="U79" s="85" t="str">
        <f t="shared" si="26"/>
        <v/>
      </c>
      <c r="V79" s="92"/>
      <c r="W79" s="93"/>
      <c r="X79" s="94"/>
      <c r="Y79" s="87" t="str">
        <f>IF(AND(U79="",V79=""),"",IF(U79="",N79*X79*V79*W79/100,X79*(U79+N79*V79*W79/100)))</f>
        <v/>
      </c>
      <c r="Z79" s="82" t="str">
        <f>IF(Y79="","",N79*V79*X79*SQRT(1-(W79/100)^2)+AE79)</f>
        <v/>
      </c>
      <c r="AA79" s="88" t="str">
        <f>IF(Y79="","",SQRT(Y79^2+Z79^2))</f>
        <v/>
      </c>
      <c r="AB79" s="11"/>
      <c r="AD79" s="14" t="str">
        <f t="shared" si="18"/>
        <v/>
      </c>
      <c r="AE79" s="13">
        <f t="shared" si="19"/>
        <v>0</v>
      </c>
      <c r="AG79" s="7" t="str">
        <f t="shared" si="20"/>
        <v/>
      </c>
      <c r="AH79" s="7" t="str">
        <f t="shared" si="21"/>
        <v/>
      </c>
      <c r="AI79" s="7" t="str">
        <f t="shared" si="22"/>
        <v/>
      </c>
    </row>
    <row r="80" spans="2:35" x14ac:dyDescent="0.15">
      <c r="B80" s="409"/>
      <c r="C80" s="410"/>
      <c r="D80" s="411"/>
      <c r="E80" s="411"/>
      <c r="F80" s="412"/>
      <c r="G80" s="413"/>
      <c r="H80" s="414"/>
      <c r="I80" s="415"/>
      <c r="J80" s="415"/>
      <c r="K80" s="415"/>
      <c r="L80" s="15"/>
      <c r="M80" s="26"/>
      <c r="N80" s="17"/>
      <c r="O80" s="81" t="str">
        <f t="shared" si="23"/>
        <v/>
      </c>
      <c r="P80" s="82" t="str">
        <f t="shared" si="24"/>
        <v/>
      </c>
      <c r="Q80" s="82" t="str">
        <f t="shared" si="25"/>
        <v/>
      </c>
      <c r="R80" s="90"/>
      <c r="S80" s="90"/>
      <c r="T80" s="90"/>
      <c r="U80" s="85" t="str">
        <f>IF(M80="","",IF(AND(R80="",T80=""),M80*N80*Q80/O80,IF(AND(R80="",T80&lt;&gt;""),M80*N80*T80/O80,IF(AND(R80&lt;&gt;"",T80=""),M80*N80*Q80/R80,IF(AND(R80&lt;&gt;"",T80&lt;&gt;""),M80*N80*T80/R80)))))</f>
        <v/>
      </c>
      <c r="V80" s="92"/>
      <c r="W80" s="93"/>
      <c r="X80" s="94"/>
      <c r="Y80" s="87" t="str">
        <f>IF(AND(U80="",V80=""),"",IF(U80="",N80*X80*V80*W80/100,X80*(U80+N80*V80*W80/100)))</f>
        <v/>
      </c>
      <c r="Z80" s="82" t="str">
        <f>IF(Y80="","",N80*V80*X80*SQRT(1-(W80/100)^2)+AE80)</f>
        <v/>
      </c>
      <c r="AA80" s="88" t="str">
        <f>IF(Y80="","",SQRT(Y80^2+Z80^2))</f>
        <v/>
      </c>
      <c r="AB80" s="11"/>
      <c r="AD80" s="14" t="str">
        <f t="shared" si="18"/>
        <v/>
      </c>
      <c r="AE80" s="13">
        <f t="shared" si="19"/>
        <v>0</v>
      </c>
      <c r="AG80" s="7" t="str">
        <f t="shared" si="20"/>
        <v/>
      </c>
      <c r="AH80" s="7" t="str">
        <f t="shared" si="21"/>
        <v/>
      </c>
      <c r="AI80" s="7" t="str">
        <f t="shared" si="22"/>
        <v/>
      </c>
    </row>
    <row r="81" spans="2:35" x14ac:dyDescent="0.15">
      <c r="B81" s="409"/>
      <c r="C81" s="410"/>
      <c r="D81" s="411"/>
      <c r="E81" s="411"/>
      <c r="F81" s="412"/>
      <c r="G81" s="413"/>
      <c r="H81" s="414"/>
      <c r="I81" s="415"/>
      <c r="J81" s="415"/>
      <c r="K81" s="415"/>
      <c r="L81" s="15"/>
      <c r="M81" s="26"/>
      <c r="N81" s="17"/>
      <c r="O81" s="81" t="str">
        <f t="shared" si="23"/>
        <v/>
      </c>
      <c r="P81" s="82" t="str">
        <f t="shared" si="24"/>
        <v/>
      </c>
      <c r="Q81" s="82" t="str">
        <f t="shared" si="25"/>
        <v/>
      </c>
      <c r="R81" s="90"/>
      <c r="S81" s="90"/>
      <c r="T81" s="90"/>
      <c r="U81" s="85" t="str">
        <f>IF(M81="","",IF(AND(R81="",T81=""),M81*N81*Q81/O81,IF(AND(R81="",T81&lt;&gt;""),M81*N81*T81/O81,IF(AND(R81&lt;&gt;"",T81=""),M81*N81*Q81/R81,IF(AND(R81&lt;&gt;"",T81&lt;&gt;""),M81*N81*T81/R81)))))</f>
        <v/>
      </c>
      <c r="V81" s="92"/>
      <c r="W81" s="93"/>
      <c r="X81" s="94"/>
      <c r="Y81" s="87" t="str">
        <f>IF(AND(U81="",V81=""),"",IF(U81="",N81*X81*V81*W81/100,X81*(U81+N81*V81*W81/100)))</f>
        <v/>
      </c>
      <c r="Z81" s="82" t="str">
        <f>IF(Y81="","",N81*V81*X81*SQRT(1-(W81/100)^2)+AE81)</f>
        <v/>
      </c>
      <c r="AA81" s="88" t="str">
        <f>IF(Y81="","",SQRT(Y81^2+Z81^2))</f>
        <v/>
      </c>
      <c r="AB81" s="11"/>
      <c r="AD81" s="14" t="str">
        <f t="shared" si="18"/>
        <v/>
      </c>
      <c r="AE81" s="13">
        <f t="shared" si="19"/>
        <v>0</v>
      </c>
      <c r="AG81" s="7" t="str">
        <f t="shared" si="20"/>
        <v/>
      </c>
      <c r="AH81" s="7" t="str">
        <f t="shared" si="21"/>
        <v/>
      </c>
      <c r="AI81" s="7" t="str">
        <f t="shared" si="22"/>
        <v/>
      </c>
    </row>
    <row r="82" spans="2:35" x14ac:dyDescent="0.15">
      <c r="B82" s="409"/>
      <c r="C82" s="433"/>
      <c r="D82" s="434"/>
      <c r="E82" s="434"/>
      <c r="F82" s="412"/>
      <c r="G82" s="413"/>
      <c r="H82" s="414"/>
      <c r="I82" s="415"/>
      <c r="J82" s="415"/>
      <c r="K82" s="415"/>
      <c r="L82" s="15"/>
      <c r="M82" s="26"/>
      <c r="N82" s="17"/>
      <c r="O82" s="81" t="str">
        <f t="shared" si="23"/>
        <v/>
      </c>
      <c r="P82" s="82" t="str">
        <f t="shared" si="24"/>
        <v/>
      </c>
      <c r="Q82" s="82" t="str">
        <f t="shared" si="25"/>
        <v/>
      </c>
      <c r="R82" s="90"/>
      <c r="S82" s="90"/>
      <c r="T82" s="90"/>
      <c r="U82" s="85" t="str">
        <f>IF(M82="","",IF(AND(R82="",T82=""),M82*N82*Q82/O82,IF(AND(R82="",T82&lt;&gt;""),M82*N82*T82/O82,IF(AND(R82&lt;&gt;"",T82=""),M82*N82*Q82/R82,IF(AND(R82&lt;&gt;"",T82&lt;&gt;""),M82*N82*T82/R82)))))</f>
        <v/>
      </c>
      <c r="V82" s="92"/>
      <c r="W82" s="93"/>
      <c r="X82" s="94"/>
      <c r="Y82" s="87" t="str">
        <f t="shared" si="15"/>
        <v/>
      </c>
      <c r="Z82" s="82" t="str">
        <f t="shared" si="16"/>
        <v/>
      </c>
      <c r="AA82" s="88" t="str">
        <f t="shared" si="17"/>
        <v/>
      </c>
      <c r="AB82" s="11"/>
      <c r="AD82" s="14" t="str">
        <f t="shared" si="18"/>
        <v/>
      </c>
      <c r="AE82" s="13">
        <f t="shared" si="19"/>
        <v>0</v>
      </c>
      <c r="AG82" s="7" t="str">
        <f t="shared" si="20"/>
        <v/>
      </c>
      <c r="AH82" s="7" t="str">
        <f t="shared" si="21"/>
        <v/>
      </c>
      <c r="AI82" s="7" t="str">
        <f t="shared" si="22"/>
        <v/>
      </c>
    </row>
    <row r="83" spans="2:35" x14ac:dyDescent="0.15">
      <c r="B83" s="409"/>
      <c r="C83" s="410"/>
      <c r="D83" s="411"/>
      <c r="E83" s="411"/>
      <c r="F83" s="412"/>
      <c r="G83" s="413"/>
      <c r="H83" s="414"/>
      <c r="I83" s="415"/>
      <c r="J83" s="415"/>
      <c r="K83" s="415"/>
      <c r="L83" s="15"/>
      <c r="M83" s="26"/>
      <c r="N83" s="17"/>
      <c r="O83" s="81" t="str">
        <f t="shared" si="23"/>
        <v/>
      </c>
      <c r="P83" s="82" t="str">
        <f t="shared" si="24"/>
        <v/>
      </c>
      <c r="Q83" s="82" t="str">
        <f t="shared" si="25"/>
        <v/>
      </c>
      <c r="R83" s="90"/>
      <c r="S83" s="90"/>
      <c r="T83" s="90"/>
      <c r="U83" s="85" t="str">
        <f>IF(M83="","",IF(AND(R83="",T83=""),M83*N83*Q83/O83,IF(AND(R83="",T83&lt;&gt;""),M83*N83*T83/O83,IF(AND(R83&lt;&gt;"",T83=""),M83*N83*Q83/R83,IF(AND(R83&lt;&gt;"",T83&lt;&gt;""),M83*N83*T83/R83)))))</f>
        <v/>
      </c>
      <c r="V83" s="92"/>
      <c r="W83" s="93"/>
      <c r="X83" s="94"/>
      <c r="Y83" s="87" t="str">
        <f t="shared" si="15"/>
        <v/>
      </c>
      <c r="Z83" s="82" t="str">
        <f t="shared" si="16"/>
        <v/>
      </c>
      <c r="AA83" s="88" t="str">
        <f t="shared" si="17"/>
        <v/>
      </c>
      <c r="AB83" s="11"/>
      <c r="AD83" s="14" t="str">
        <f t="shared" si="18"/>
        <v/>
      </c>
      <c r="AE83" s="13">
        <f t="shared" si="19"/>
        <v>0</v>
      </c>
      <c r="AG83" s="7" t="str">
        <f t="shared" si="20"/>
        <v/>
      </c>
      <c r="AH83" s="7" t="str">
        <f t="shared" si="21"/>
        <v/>
      </c>
      <c r="AI83" s="7" t="str">
        <f t="shared" si="22"/>
        <v/>
      </c>
    </row>
    <row r="84" spans="2:35" x14ac:dyDescent="0.15">
      <c r="B84" s="409"/>
      <c r="C84" s="410"/>
      <c r="D84" s="411"/>
      <c r="E84" s="411"/>
      <c r="F84" s="412"/>
      <c r="G84" s="413"/>
      <c r="H84" s="414"/>
      <c r="I84" s="415"/>
      <c r="J84" s="415"/>
      <c r="K84" s="415"/>
      <c r="L84" s="15"/>
      <c r="M84" s="26"/>
      <c r="N84" s="17"/>
      <c r="O84" s="81" t="str">
        <f t="shared" si="23"/>
        <v/>
      </c>
      <c r="P84" s="82" t="str">
        <f t="shared" si="24"/>
        <v/>
      </c>
      <c r="Q84" s="82" t="str">
        <f t="shared" si="25"/>
        <v/>
      </c>
      <c r="R84" s="90"/>
      <c r="S84" s="90"/>
      <c r="T84" s="90"/>
      <c r="U84" s="85" t="str">
        <f>IF(M84="","",IF(AND(R84="",T84=""),M84*N84*Q84/O84,IF(AND(R84="",T84&lt;&gt;""),M84*N84*T84/O84,IF(AND(R84&lt;&gt;"",T84=""),M84*N84*Q84/R84,IF(AND(R84&lt;&gt;"",T84&lt;&gt;""),M84*N84*T84/R84)))))</f>
        <v/>
      </c>
      <c r="V84" s="92"/>
      <c r="W84" s="93"/>
      <c r="X84" s="94"/>
      <c r="Y84" s="87" t="str">
        <f>IF(AND(U84="",V84=""),"",IF(U84="",N84*X84*V84*W84/100,X84*(U84+N84*V84*W84/100)))</f>
        <v/>
      </c>
      <c r="Z84" s="82" t="str">
        <f>IF(Y84="","",N84*V84*X84*SQRT(1-(W84/100)^2)+AE84)</f>
        <v/>
      </c>
      <c r="AA84" s="88" t="str">
        <f>IF(Y84="","",SQRT(Y84^2+Z84^2))</f>
        <v/>
      </c>
      <c r="AB84" s="11"/>
      <c r="AD84" s="14" t="str">
        <f t="shared" si="18"/>
        <v/>
      </c>
      <c r="AE84" s="13">
        <f t="shared" si="19"/>
        <v>0</v>
      </c>
      <c r="AG84" s="7" t="str">
        <f t="shared" si="20"/>
        <v/>
      </c>
      <c r="AH84" s="7" t="str">
        <f t="shared" si="21"/>
        <v/>
      </c>
      <c r="AI84" s="7" t="str">
        <f t="shared" si="22"/>
        <v/>
      </c>
    </row>
    <row r="85" spans="2:35" x14ac:dyDescent="0.15">
      <c r="B85" s="409"/>
      <c r="C85" s="433"/>
      <c r="D85" s="434"/>
      <c r="E85" s="434"/>
      <c r="F85" s="412"/>
      <c r="G85" s="413"/>
      <c r="H85" s="414"/>
      <c r="I85" s="415"/>
      <c r="J85" s="415"/>
      <c r="K85" s="415"/>
      <c r="L85" s="15"/>
      <c r="M85" s="26"/>
      <c r="N85" s="17"/>
      <c r="O85" s="81" t="str">
        <f t="shared" si="23"/>
        <v/>
      </c>
      <c r="P85" s="82" t="str">
        <f t="shared" si="24"/>
        <v/>
      </c>
      <c r="Q85" s="82" t="str">
        <f t="shared" si="25"/>
        <v/>
      </c>
      <c r="R85" s="90"/>
      <c r="S85" s="90"/>
      <c r="T85" s="90"/>
      <c r="U85" s="85" t="str">
        <f t="shared" ref="U85:U93" si="27">IF(M85="","",IF(AND(R85="",T85=""),M85*N85*Q85/O85,IF(AND(R85="",T85&lt;&gt;""),M85*N85*T85/O85,IF(AND(R85&lt;&gt;"",T85=""),M85*N85*Q85/R85,IF(AND(R85&lt;&gt;"",T85&lt;&gt;""),M85*N85*T85/R85)))))</f>
        <v/>
      </c>
      <c r="V85" s="92"/>
      <c r="W85" s="93"/>
      <c r="X85" s="94"/>
      <c r="Y85" s="87" t="str">
        <f>IF(AND(U85="",V85=""),"",IF(U85="",N85*X85*V85*W85/100,X85*(U85+N85*V85*W85/100)))</f>
        <v/>
      </c>
      <c r="Z85" s="82" t="str">
        <f>IF(Y85="","",N85*V85*X85*SQRT(1-(W85/100)^2)+AE85)</f>
        <v/>
      </c>
      <c r="AA85" s="88" t="str">
        <f>IF(Y85="","",SQRT(Y85^2+Z85^2))</f>
        <v/>
      </c>
      <c r="AB85" s="11"/>
      <c r="AD85" s="14" t="str">
        <f t="shared" si="18"/>
        <v/>
      </c>
      <c r="AE85" s="13">
        <f t="shared" si="19"/>
        <v>0</v>
      </c>
      <c r="AG85" s="7" t="str">
        <f t="shared" si="20"/>
        <v/>
      </c>
      <c r="AH85" s="7" t="str">
        <f t="shared" si="21"/>
        <v/>
      </c>
      <c r="AI85" s="7" t="str">
        <f t="shared" si="22"/>
        <v/>
      </c>
    </row>
    <row r="86" spans="2:35" x14ac:dyDescent="0.15">
      <c r="B86" s="409"/>
      <c r="C86" s="410"/>
      <c r="D86" s="411"/>
      <c r="E86" s="411"/>
      <c r="F86" s="412"/>
      <c r="G86" s="413"/>
      <c r="H86" s="414"/>
      <c r="I86" s="415"/>
      <c r="J86" s="415"/>
      <c r="K86" s="415"/>
      <c r="L86" s="15"/>
      <c r="M86" s="26"/>
      <c r="N86" s="17"/>
      <c r="O86" s="81" t="str">
        <f t="shared" si="23"/>
        <v/>
      </c>
      <c r="P86" s="82" t="str">
        <f t="shared" si="24"/>
        <v/>
      </c>
      <c r="Q86" s="82" t="str">
        <f t="shared" si="25"/>
        <v/>
      </c>
      <c r="R86" s="90"/>
      <c r="S86" s="90"/>
      <c r="T86" s="90"/>
      <c r="U86" s="85" t="str">
        <f t="shared" si="27"/>
        <v/>
      </c>
      <c r="V86" s="92"/>
      <c r="W86" s="93"/>
      <c r="X86" s="94"/>
      <c r="Y86" s="87" t="str">
        <f>IF(AND(U86="",V86=""),"",IF(U86="",N86*X86*V86*W86/100,X86*(U86+N86*V86*W86/100)))</f>
        <v/>
      </c>
      <c r="Z86" s="82" t="str">
        <f>IF(Y86="","",N86*V86*X86*SQRT(1-(W86/100)^2)+AE86)</f>
        <v/>
      </c>
      <c r="AA86" s="88" t="str">
        <f>IF(Y86="","",SQRT(Y86^2+Z86^2))</f>
        <v/>
      </c>
      <c r="AB86" s="11"/>
      <c r="AD86" s="14" t="str">
        <f t="shared" si="18"/>
        <v/>
      </c>
      <c r="AE86" s="13">
        <f t="shared" si="19"/>
        <v>0</v>
      </c>
      <c r="AG86" s="7" t="str">
        <f t="shared" si="20"/>
        <v/>
      </c>
      <c r="AH86" s="7" t="str">
        <f t="shared" si="21"/>
        <v/>
      </c>
      <c r="AI86" s="7" t="str">
        <f t="shared" si="22"/>
        <v/>
      </c>
    </row>
    <row r="87" spans="2:35" x14ac:dyDescent="0.15">
      <c r="B87" s="409"/>
      <c r="C87" s="433"/>
      <c r="D87" s="434"/>
      <c r="E87" s="434"/>
      <c r="F87" s="412"/>
      <c r="G87" s="413"/>
      <c r="H87" s="414"/>
      <c r="I87" s="415"/>
      <c r="J87" s="415"/>
      <c r="K87" s="415"/>
      <c r="L87" s="15"/>
      <c r="M87" s="26"/>
      <c r="N87" s="17"/>
      <c r="O87" s="81" t="str">
        <f t="shared" si="23"/>
        <v/>
      </c>
      <c r="P87" s="82" t="str">
        <f t="shared" si="24"/>
        <v/>
      </c>
      <c r="Q87" s="82" t="str">
        <f t="shared" si="25"/>
        <v/>
      </c>
      <c r="R87" s="90"/>
      <c r="S87" s="90"/>
      <c r="T87" s="90"/>
      <c r="U87" s="85" t="str">
        <f t="shared" si="27"/>
        <v/>
      </c>
      <c r="V87" s="92"/>
      <c r="W87" s="93"/>
      <c r="X87" s="94"/>
      <c r="Y87" s="87" t="str">
        <f>IF(AND(U87="",V87=""),"",IF(U87="",N87*X87*V87*W87/100,X87*(U87+N87*V87*W87/100)))</f>
        <v/>
      </c>
      <c r="Z87" s="82" t="str">
        <f>IF(Y87="","",N87*V87*X87*SQRT(1-(W87/100)^2)+AE87)</f>
        <v/>
      </c>
      <c r="AA87" s="88" t="str">
        <f>IF(Y87="","",SQRT(Y87^2+Z87^2))</f>
        <v/>
      </c>
      <c r="AB87" s="11"/>
      <c r="AD87" s="14" t="str">
        <f t="shared" si="18"/>
        <v/>
      </c>
      <c r="AE87" s="13">
        <f t="shared" si="19"/>
        <v>0</v>
      </c>
      <c r="AG87" s="7" t="str">
        <f t="shared" si="20"/>
        <v/>
      </c>
      <c r="AH87" s="7" t="str">
        <f t="shared" si="21"/>
        <v/>
      </c>
      <c r="AI87" s="7" t="str">
        <f t="shared" si="22"/>
        <v/>
      </c>
    </row>
    <row r="88" spans="2:35" x14ac:dyDescent="0.15">
      <c r="B88" s="409"/>
      <c r="C88" s="433"/>
      <c r="D88" s="434"/>
      <c r="E88" s="434"/>
      <c r="F88" s="412"/>
      <c r="G88" s="413"/>
      <c r="H88" s="414"/>
      <c r="I88" s="415"/>
      <c r="J88" s="415"/>
      <c r="K88" s="415"/>
      <c r="L88" s="15"/>
      <c r="M88" s="26"/>
      <c r="N88" s="17"/>
      <c r="O88" s="81" t="str">
        <f t="shared" si="23"/>
        <v/>
      </c>
      <c r="P88" s="82" t="str">
        <f t="shared" si="24"/>
        <v/>
      </c>
      <c r="Q88" s="82" t="str">
        <f t="shared" si="25"/>
        <v/>
      </c>
      <c r="R88" s="90"/>
      <c r="S88" s="90"/>
      <c r="T88" s="90"/>
      <c r="U88" s="85" t="str">
        <f t="shared" si="27"/>
        <v/>
      </c>
      <c r="V88" s="92"/>
      <c r="W88" s="93"/>
      <c r="X88" s="94"/>
      <c r="Y88" s="87" t="str">
        <f t="shared" si="15"/>
        <v/>
      </c>
      <c r="Z88" s="82" t="str">
        <f t="shared" si="16"/>
        <v/>
      </c>
      <c r="AA88" s="88" t="str">
        <f t="shared" si="17"/>
        <v/>
      </c>
      <c r="AB88" s="11"/>
      <c r="AD88" s="14" t="str">
        <f t="shared" si="18"/>
        <v/>
      </c>
      <c r="AE88" s="13">
        <f t="shared" si="19"/>
        <v>0</v>
      </c>
      <c r="AG88" s="7" t="str">
        <f t="shared" si="20"/>
        <v/>
      </c>
      <c r="AH88" s="7" t="str">
        <f t="shared" si="21"/>
        <v/>
      </c>
      <c r="AI88" s="7" t="str">
        <f t="shared" si="22"/>
        <v/>
      </c>
    </row>
    <row r="89" spans="2:35" x14ac:dyDescent="0.15">
      <c r="B89" s="409"/>
      <c r="C89" s="410"/>
      <c r="D89" s="411"/>
      <c r="E89" s="411"/>
      <c r="F89" s="412"/>
      <c r="G89" s="413"/>
      <c r="H89" s="414"/>
      <c r="I89" s="415"/>
      <c r="J89" s="415"/>
      <c r="K89" s="415"/>
      <c r="L89" s="15"/>
      <c r="M89" s="26"/>
      <c r="N89" s="17"/>
      <c r="O89" s="81" t="str">
        <f t="shared" si="23"/>
        <v/>
      </c>
      <c r="P89" s="82" t="str">
        <f t="shared" si="24"/>
        <v/>
      </c>
      <c r="Q89" s="82" t="str">
        <f t="shared" si="25"/>
        <v/>
      </c>
      <c r="R89" s="90"/>
      <c r="S89" s="90"/>
      <c r="T89" s="90"/>
      <c r="U89" s="85" t="str">
        <f t="shared" si="27"/>
        <v/>
      </c>
      <c r="V89" s="92"/>
      <c r="W89" s="93"/>
      <c r="X89" s="94"/>
      <c r="Y89" s="87" t="str">
        <f>IF(AND(U89="",V89=""),"",IF(U89="",N89*X89*V89*W89/100,X89*(U89+N89*V89*W89/100)))</f>
        <v/>
      </c>
      <c r="Z89" s="82" t="str">
        <f>IF(Y89="","",N89*V89*X89*SQRT(1-(W89/100)^2)+AE89)</f>
        <v/>
      </c>
      <c r="AA89" s="88" t="str">
        <f>IF(Y89="","",SQRT(Y89^2+Z89^2))</f>
        <v/>
      </c>
      <c r="AB89" s="11"/>
      <c r="AD89" s="14" t="str">
        <f t="shared" si="18"/>
        <v/>
      </c>
      <c r="AE89" s="13">
        <f t="shared" si="19"/>
        <v>0</v>
      </c>
      <c r="AG89" s="7" t="str">
        <f t="shared" si="20"/>
        <v/>
      </c>
      <c r="AH89" s="7" t="str">
        <f t="shared" si="21"/>
        <v/>
      </c>
      <c r="AI89" s="7" t="str">
        <f t="shared" si="22"/>
        <v/>
      </c>
    </row>
    <row r="90" spans="2:35" x14ac:dyDescent="0.15">
      <c r="B90" s="409"/>
      <c r="C90" s="433"/>
      <c r="D90" s="434"/>
      <c r="E90" s="434"/>
      <c r="F90" s="412"/>
      <c r="G90" s="413"/>
      <c r="H90" s="414"/>
      <c r="I90" s="415"/>
      <c r="J90" s="415"/>
      <c r="K90" s="415"/>
      <c r="L90" s="15"/>
      <c r="M90" s="26"/>
      <c r="N90" s="17"/>
      <c r="O90" s="81" t="str">
        <f t="shared" si="23"/>
        <v/>
      </c>
      <c r="P90" s="82" t="str">
        <f t="shared" si="24"/>
        <v/>
      </c>
      <c r="Q90" s="82" t="str">
        <f t="shared" si="25"/>
        <v/>
      </c>
      <c r="R90" s="90"/>
      <c r="S90" s="90"/>
      <c r="T90" s="90"/>
      <c r="U90" s="85" t="str">
        <f t="shared" si="27"/>
        <v/>
      </c>
      <c r="V90" s="92"/>
      <c r="W90" s="93"/>
      <c r="X90" s="94"/>
      <c r="Y90" s="87" t="str">
        <f>IF(AND(U90="",V90=""),"",IF(U90="",N90*X90*V90*W90/100,X90*(U90+N90*V90*W90/100)))</f>
        <v/>
      </c>
      <c r="Z90" s="82" t="str">
        <f>IF(Y90="","",N90*V90*X90*SQRT(1-(W90/100)^2)+AE90)</f>
        <v/>
      </c>
      <c r="AA90" s="88" t="str">
        <f>IF(Y90="","",SQRT(Y90^2+Z90^2))</f>
        <v/>
      </c>
      <c r="AB90" s="11"/>
      <c r="AD90" s="14" t="str">
        <f t="shared" si="18"/>
        <v/>
      </c>
      <c r="AE90" s="13">
        <f t="shared" si="19"/>
        <v>0</v>
      </c>
      <c r="AG90" s="7" t="str">
        <f t="shared" si="20"/>
        <v/>
      </c>
      <c r="AH90" s="7" t="str">
        <f t="shared" si="21"/>
        <v/>
      </c>
      <c r="AI90" s="7" t="str">
        <f t="shared" si="22"/>
        <v/>
      </c>
    </row>
    <row r="91" spans="2:35" x14ac:dyDescent="0.15">
      <c r="B91" s="409"/>
      <c r="C91" s="410"/>
      <c r="D91" s="411"/>
      <c r="E91" s="411"/>
      <c r="F91" s="412"/>
      <c r="G91" s="413"/>
      <c r="H91" s="414"/>
      <c r="I91" s="415"/>
      <c r="J91" s="415"/>
      <c r="K91" s="415"/>
      <c r="L91" s="15"/>
      <c r="M91" s="26"/>
      <c r="N91" s="17"/>
      <c r="O91" s="81" t="str">
        <f t="shared" si="23"/>
        <v/>
      </c>
      <c r="P91" s="82" t="str">
        <f t="shared" si="24"/>
        <v/>
      </c>
      <c r="Q91" s="82" t="str">
        <f t="shared" si="25"/>
        <v/>
      </c>
      <c r="R91" s="90"/>
      <c r="S91" s="90"/>
      <c r="T91" s="90"/>
      <c r="U91" s="85" t="str">
        <f t="shared" si="27"/>
        <v/>
      </c>
      <c r="V91" s="92"/>
      <c r="W91" s="93"/>
      <c r="X91" s="94"/>
      <c r="Y91" s="87" t="str">
        <f t="shared" si="15"/>
        <v/>
      </c>
      <c r="Z91" s="82" t="str">
        <f t="shared" si="16"/>
        <v/>
      </c>
      <c r="AA91" s="88" t="str">
        <f t="shared" si="17"/>
        <v/>
      </c>
      <c r="AB91" s="11"/>
      <c r="AD91" s="14" t="str">
        <f t="shared" si="18"/>
        <v/>
      </c>
      <c r="AE91" s="13">
        <f t="shared" si="19"/>
        <v>0</v>
      </c>
      <c r="AG91" s="7" t="str">
        <f t="shared" si="20"/>
        <v/>
      </c>
      <c r="AH91" s="7" t="str">
        <f t="shared" si="21"/>
        <v/>
      </c>
      <c r="AI91" s="7" t="str">
        <f t="shared" si="22"/>
        <v/>
      </c>
    </row>
    <row r="92" spans="2:35" x14ac:dyDescent="0.15">
      <c r="B92" s="409"/>
      <c r="C92" s="410"/>
      <c r="D92" s="411"/>
      <c r="E92" s="411"/>
      <c r="F92" s="412"/>
      <c r="G92" s="413"/>
      <c r="H92" s="414"/>
      <c r="I92" s="415"/>
      <c r="J92" s="415"/>
      <c r="K92" s="415"/>
      <c r="L92" s="15"/>
      <c r="M92" s="26"/>
      <c r="N92" s="17"/>
      <c r="O92" s="81" t="str">
        <f t="shared" si="23"/>
        <v/>
      </c>
      <c r="P92" s="82" t="str">
        <f t="shared" si="24"/>
        <v/>
      </c>
      <c r="Q92" s="82" t="str">
        <f t="shared" si="25"/>
        <v/>
      </c>
      <c r="R92" s="90"/>
      <c r="S92" s="90"/>
      <c r="T92" s="90"/>
      <c r="U92" s="85" t="str">
        <f t="shared" si="27"/>
        <v/>
      </c>
      <c r="V92" s="92"/>
      <c r="W92" s="93"/>
      <c r="X92" s="94"/>
      <c r="Y92" s="87" t="str">
        <f>IF(AND(U92="",V92=""),"",IF(U92="",N92*X92*V92*W92/100,X92*(U92+N92*V92*W92/100)))</f>
        <v/>
      </c>
      <c r="Z92" s="82" t="str">
        <f>IF(Y92="","",N92*V92*X92*SQRT(1-(W92/100)^2)+AE92)</f>
        <v/>
      </c>
      <c r="AA92" s="88" t="str">
        <f>IF(Y92="","",SQRT(Y92^2+Z92^2))</f>
        <v/>
      </c>
      <c r="AB92" s="11"/>
      <c r="AD92" s="14" t="str">
        <f t="shared" si="18"/>
        <v/>
      </c>
      <c r="AE92" s="13">
        <f t="shared" si="19"/>
        <v>0</v>
      </c>
      <c r="AG92" s="7" t="str">
        <f t="shared" si="20"/>
        <v/>
      </c>
      <c r="AH92" s="7" t="str">
        <f t="shared" si="21"/>
        <v/>
      </c>
      <c r="AI92" s="7" t="str">
        <f t="shared" si="22"/>
        <v/>
      </c>
    </row>
    <row r="93" spans="2:35" x14ac:dyDescent="0.15">
      <c r="B93" s="409"/>
      <c r="C93" s="410"/>
      <c r="D93" s="411"/>
      <c r="E93" s="411"/>
      <c r="F93" s="412"/>
      <c r="G93" s="413"/>
      <c r="H93" s="414"/>
      <c r="I93" s="415"/>
      <c r="J93" s="415"/>
      <c r="K93" s="417"/>
      <c r="L93" s="15"/>
      <c r="M93" s="26"/>
      <c r="N93" s="17"/>
      <c r="O93" s="81" t="str">
        <f t="shared" si="23"/>
        <v/>
      </c>
      <c r="P93" s="82" t="str">
        <f t="shared" si="24"/>
        <v/>
      </c>
      <c r="Q93" s="82" t="str">
        <f t="shared" si="25"/>
        <v/>
      </c>
      <c r="R93" s="90"/>
      <c r="S93" s="90"/>
      <c r="T93" s="90"/>
      <c r="U93" s="85" t="str">
        <f t="shared" si="27"/>
        <v/>
      </c>
      <c r="V93" s="92"/>
      <c r="W93" s="93"/>
      <c r="X93" s="94"/>
      <c r="Y93" s="87" t="str">
        <f>IF(AND(U93="",V93=""),"",IF(U93="",N93*X93*V93*W93/100,X93*(U93+N93*V93*W93/100)))</f>
        <v/>
      </c>
      <c r="Z93" s="82" t="str">
        <f>IF(Y93="","",N93*V93*X93*SQRT(1-(W93/100)^2)+AE93)</f>
        <v/>
      </c>
      <c r="AA93" s="88" t="str">
        <f>IF(Y93="","",SQRT(Y93^2+Z93^2))</f>
        <v/>
      </c>
      <c r="AB93" s="11"/>
      <c r="AD93" s="14" t="str">
        <f t="shared" si="18"/>
        <v/>
      </c>
      <c r="AE93" s="13">
        <f t="shared" si="19"/>
        <v>0</v>
      </c>
      <c r="AG93" s="7" t="str">
        <f t="shared" si="20"/>
        <v/>
      </c>
      <c r="AH93" s="7" t="str">
        <f t="shared" si="21"/>
        <v/>
      </c>
      <c r="AI93" s="7" t="str">
        <f t="shared" si="22"/>
        <v/>
      </c>
    </row>
    <row r="94" spans="2:35" x14ac:dyDescent="0.15">
      <c r="B94" s="409"/>
      <c r="C94" s="410"/>
      <c r="D94" s="411"/>
      <c r="E94" s="411"/>
      <c r="F94" s="412"/>
      <c r="G94" s="413"/>
      <c r="H94" s="414"/>
      <c r="I94" s="415"/>
      <c r="J94" s="415"/>
      <c r="K94" s="415"/>
      <c r="L94" s="15"/>
      <c r="M94" s="26"/>
      <c r="N94" s="17"/>
      <c r="O94" s="81" t="str">
        <f t="shared" si="23"/>
        <v/>
      </c>
      <c r="P94" s="82" t="str">
        <f t="shared" si="24"/>
        <v/>
      </c>
      <c r="Q94" s="82" t="str">
        <f t="shared" si="25"/>
        <v/>
      </c>
      <c r="R94" s="90"/>
      <c r="S94" s="90"/>
      <c r="T94" s="90"/>
      <c r="U94" s="85" t="str">
        <f t="shared" ref="U94:U104" si="28">IF(M94="","",IF(AND(R94="",T94=""),M94*N94*Q94/O94,IF(AND(R94="",T94&lt;&gt;""),M94*N94*T94/O94,IF(AND(R94&lt;&gt;"",T94=""),M94*N94*Q94/R94,IF(AND(R94&lt;&gt;"",T94&lt;&gt;""),M94*N94*T94/R94)))))</f>
        <v/>
      </c>
      <c r="V94" s="92"/>
      <c r="W94" s="93"/>
      <c r="X94" s="94"/>
      <c r="Y94" s="87" t="str">
        <f>IF(AND(U94="",V94=""),"",IF(U94="",N94*X94*V94*W94/100,X94*(U94+N94*V94*W94/100)))</f>
        <v/>
      </c>
      <c r="Z94" s="82" t="str">
        <f>IF(Y94="","",N94*V94*X94*SQRT(1-(W94/100)^2)+AE94)</f>
        <v/>
      </c>
      <c r="AA94" s="88" t="str">
        <f>IF(Y94="","",SQRT(Y94^2+Z94^2))</f>
        <v/>
      </c>
      <c r="AB94" s="11"/>
      <c r="AD94" s="14" t="str">
        <f t="shared" si="18"/>
        <v/>
      </c>
      <c r="AE94" s="13">
        <f t="shared" si="19"/>
        <v>0</v>
      </c>
      <c r="AG94" s="7" t="str">
        <f t="shared" si="20"/>
        <v/>
      </c>
      <c r="AH94" s="7" t="str">
        <f t="shared" si="21"/>
        <v/>
      </c>
      <c r="AI94" s="7" t="str">
        <f t="shared" si="22"/>
        <v/>
      </c>
    </row>
    <row r="95" spans="2:35" x14ac:dyDescent="0.15">
      <c r="B95" s="409"/>
      <c r="C95" s="410"/>
      <c r="D95" s="411"/>
      <c r="E95" s="411"/>
      <c r="F95" s="412"/>
      <c r="G95" s="413"/>
      <c r="H95" s="414"/>
      <c r="I95" s="415"/>
      <c r="J95" s="415"/>
      <c r="K95" s="415"/>
      <c r="L95" s="15"/>
      <c r="M95" s="26"/>
      <c r="N95" s="17"/>
      <c r="O95" s="81" t="str">
        <f t="shared" si="23"/>
        <v/>
      </c>
      <c r="P95" s="82" t="str">
        <f t="shared" si="24"/>
        <v/>
      </c>
      <c r="Q95" s="82" t="str">
        <f t="shared" si="25"/>
        <v/>
      </c>
      <c r="R95" s="90"/>
      <c r="S95" s="90"/>
      <c r="T95" s="90"/>
      <c r="U95" s="85" t="str">
        <f t="shared" si="28"/>
        <v/>
      </c>
      <c r="V95" s="92"/>
      <c r="W95" s="93"/>
      <c r="X95" s="94"/>
      <c r="Y95" s="87" t="str">
        <f>IF(AND(U95="",V95=""),"",IF(U95="",N95*X95*V95*W95/100,X95*(U95+N95*V95*W95/100)))</f>
        <v/>
      </c>
      <c r="Z95" s="82" t="str">
        <f>IF(Y95="","",N95*V95*X95*SQRT(1-(W95/100)^2)+AE95)</f>
        <v/>
      </c>
      <c r="AA95" s="88" t="str">
        <f>IF(Y95="","",SQRT(Y95^2+Z95^2))</f>
        <v/>
      </c>
      <c r="AB95" s="11"/>
      <c r="AD95" s="14" t="str">
        <f t="shared" si="18"/>
        <v/>
      </c>
      <c r="AE95" s="13">
        <f t="shared" si="19"/>
        <v>0</v>
      </c>
      <c r="AG95" s="7" t="str">
        <f t="shared" si="20"/>
        <v/>
      </c>
      <c r="AH95" s="7" t="str">
        <f t="shared" si="21"/>
        <v/>
      </c>
      <c r="AI95" s="7" t="str">
        <f t="shared" si="22"/>
        <v/>
      </c>
    </row>
    <row r="96" spans="2:35" x14ac:dyDescent="0.15">
      <c r="B96" s="409"/>
      <c r="C96" s="433"/>
      <c r="D96" s="434"/>
      <c r="E96" s="434"/>
      <c r="F96" s="412"/>
      <c r="G96" s="413"/>
      <c r="H96" s="414"/>
      <c r="I96" s="415"/>
      <c r="J96" s="415"/>
      <c r="K96" s="415"/>
      <c r="L96" s="15"/>
      <c r="M96" s="26"/>
      <c r="N96" s="17"/>
      <c r="O96" s="81" t="str">
        <f t="shared" si="23"/>
        <v/>
      </c>
      <c r="P96" s="82" t="str">
        <f t="shared" si="24"/>
        <v/>
      </c>
      <c r="Q96" s="82" t="str">
        <f t="shared" si="25"/>
        <v/>
      </c>
      <c r="R96" s="90"/>
      <c r="S96" s="90"/>
      <c r="T96" s="90"/>
      <c r="U96" s="85" t="str">
        <f t="shared" si="28"/>
        <v/>
      </c>
      <c r="V96" s="92"/>
      <c r="W96" s="93"/>
      <c r="X96" s="94"/>
      <c r="Y96" s="87" t="str">
        <f t="shared" si="15"/>
        <v/>
      </c>
      <c r="Z96" s="82" t="str">
        <f t="shared" si="16"/>
        <v/>
      </c>
      <c r="AA96" s="88" t="str">
        <f t="shared" si="17"/>
        <v/>
      </c>
      <c r="AB96" s="11"/>
      <c r="AD96" s="14" t="str">
        <f t="shared" si="18"/>
        <v/>
      </c>
      <c r="AE96" s="13">
        <f t="shared" si="19"/>
        <v>0</v>
      </c>
      <c r="AG96" s="7" t="str">
        <f t="shared" si="20"/>
        <v/>
      </c>
      <c r="AH96" s="7" t="str">
        <f t="shared" si="21"/>
        <v/>
      </c>
      <c r="AI96" s="7" t="str">
        <f t="shared" si="22"/>
        <v/>
      </c>
    </row>
    <row r="97" spans="2:35" x14ac:dyDescent="0.15">
      <c r="B97" s="409"/>
      <c r="C97" s="433"/>
      <c r="D97" s="434"/>
      <c r="E97" s="434"/>
      <c r="F97" s="412"/>
      <c r="G97" s="413"/>
      <c r="H97" s="414"/>
      <c r="I97" s="415"/>
      <c r="J97" s="415"/>
      <c r="K97" s="415"/>
      <c r="L97" s="15"/>
      <c r="M97" s="26"/>
      <c r="N97" s="17"/>
      <c r="O97" s="81" t="str">
        <f t="shared" si="23"/>
        <v/>
      </c>
      <c r="P97" s="82" t="str">
        <f t="shared" si="24"/>
        <v/>
      </c>
      <c r="Q97" s="82" t="str">
        <f t="shared" si="25"/>
        <v/>
      </c>
      <c r="R97" s="90"/>
      <c r="S97" s="90"/>
      <c r="T97" s="90"/>
      <c r="U97" s="85" t="str">
        <f t="shared" si="28"/>
        <v/>
      </c>
      <c r="V97" s="92"/>
      <c r="W97" s="93"/>
      <c r="X97" s="94"/>
      <c r="Y97" s="87" t="str">
        <f t="shared" si="15"/>
        <v/>
      </c>
      <c r="Z97" s="82" t="str">
        <f t="shared" si="16"/>
        <v/>
      </c>
      <c r="AA97" s="88" t="str">
        <f t="shared" si="17"/>
        <v/>
      </c>
      <c r="AB97" s="11"/>
      <c r="AD97" s="14" t="str">
        <f t="shared" si="18"/>
        <v/>
      </c>
      <c r="AE97" s="13">
        <f t="shared" si="19"/>
        <v>0</v>
      </c>
      <c r="AG97" s="7" t="str">
        <f t="shared" si="20"/>
        <v/>
      </c>
      <c r="AH97" s="7" t="str">
        <f t="shared" si="21"/>
        <v/>
      </c>
      <c r="AI97" s="7" t="str">
        <f t="shared" si="22"/>
        <v/>
      </c>
    </row>
    <row r="98" spans="2:35" x14ac:dyDescent="0.15">
      <c r="B98" s="409"/>
      <c r="C98" s="410"/>
      <c r="D98" s="411"/>
      <c r="E98" s="411"/>
      <c r="F98" s="412"/>
      <c r="G98" s="413"/>
      <c r="H98" s="414"/>
      <c r="I98" s="415"/>
      <c r="J98" s="415"/>
      <c r="K98" s="415"/>
      <c r="L98" s="15"/>
      <c r="M98" s="26"/>
      <c r="N98" s="17"/>
      <c r="O98" s="81" t="str">
        <f t="shared" si="23"/>
        <v/>
      </c>
      <c r="P98" s="82" t="str">
        <f t="shared" si="24"/>
        <v/>
      </c>
      <c r="Q98" s="82" t="str">
        <f t="shared" si="25"/>
        <v/>
      </c>
      <c r="R98" s="90"/>
      <c r="S98" s="90"/>
      <c r="T98" s="90"/>
      <c r="U98" s="85" t="str">
        <f t="shared" si="28"/>
        <v/>
      </c>
      <c r="V98" s="92"/>
      <c r="W98" s="93"/>
      <c r="X98" s="94"/>
      <c r="Y98" s="87" t="str">
        <f t="shared" ref="Y98:Y104" si="29">IF(AND(U98="",V98=""),"",IF(U98="",N98*X98*V98*W98/100,X98*(U98+N98*V98*W98/100)))</f>
        <v/>
      </c>
      <c r="Z98" s="82" t="str">
        <f t="shared" ref="Z98:Z104" si="30">IF(Y98="","",N98*V98*X98*SQRT(1-(W98/100)^2)+AE98)</f>
        <v/>
      </c>
      <c r="AA98" s="88" t="str">
        <f t="shared" ref="AA98:AA104" si="31">IF(Y98="","",SQRT(Y98^2+Z98^2))</f>
        <v/>
      </c>
      <c r="AB98" s="11"/>
      <c r="AD98" s="14" t="str">
        <f t="shared" si="18"/>
        <v/>
      </c>
      <c r="AE98" s="13">
        <f t="shared" si="19"/>
        <v>0</v>
      </c>
      <c r="AG98" s="7" t="str">
        <f t="shared" si="20"/>
        <v/>
      </c>
      <c r="AH98" s="7" t="str">
        <f t="shared" si="21"/>
        <v/>
      </c>
      <c r="AI98" s="7" t="str">
        <f t="shared" si="22"/>
        <v/>
      </c>
    </row>
    <row r="99" spans="2:35" x14ac:dyDescent="0.15">
      <c r="B99" s="409"/>
      <c r="C99" s="410"/>
      <c r="D99" s="411"/>
      <c r="E99" s="411"/>
      <c r="F99" s="412"/>
      <c r="G99" s="413"/>
      <c r="H99" s="414"/>
      <c r="I99" s="415"/>
      <c r="J99" s="415"/>
      <c r="K99" s="415"/>
      <c r="L99" s="15"/>
      <c r="M99" s="26"/>
      <c r="N99" s="17"/>
      <c r="O99" s="81" t="str">
        <f t="shared" si="23"/>
        <v/>
      </c>
      <c r="P99" s="82" t="str">
        <f t="shared" si="24"/>
        <v/>
      </c>
      <c r="Q99" s="82" t="str">
        <f t="shared" si="25"/>
        <v/>
      </c>
      <c r="R99" s="90"/>
      <c r="S99" s="90"/>
      <c r="T99" s="90"/>
      <c r="U99" s="85" t="str">
        <f t="shared" si="28"/>
        <v/>
      </c>
      <c r="V99" s="92"/>
      <c r="W99" s="93"/>
      <c r="X99" s="94"/>
      <c r="Y99" s="87" t="str">
        <f t="shared" si="29"/>
        <v/>
      </c>
      <c r="Z99" s="82" t="str">
        <f t="shared" si="30"/>
        <v/>
      </c>
      <c r="AA99" s="88" t="str">
        <f t="shared" si="31"/>
        <v/>
      </c>
      <c r="AB99" s="11"/>
      <c r="AD99" s="14" t="str">
        <f t="shared" si="18"/>
        <v/>
      </c>
      <c r="AE99" s="13">
        <f t="shared" si="19"/>
        <v>0</v>
      </c>
      <c r="AG99" s="7" t="str">
        <f t="shared" si="20"/>
        <v/>
      </c>
      <c r="AH99" s="7" t="str">
        <f t="shared" si="21"/>
        <v/>
      </c>
      <c r="AI99" s="7" t="str">
        <f t="shared" si="22"/>
        <v/>
      </c>
    </row>
    <row r="100" spans="2:35" x14ac:dyDescent="0.15">
      <c r="B100" s="409"/>
      <c r="C100" s="410"/>
      <c r="D100" s="411"/>
      <c r="E100" s="411"/>
      <c r="F100" s="412"/>
      <c r="G100" s="413"/>
      <c r="H100" s="414"/>
      <c r="I100" s="415"/>
      <c r="J100" s="415"/>
      <c r="K100" s="415"/>
      <c r="L100" s="15"/>
      <c r="M100" s="26"/>
      <c r="N100" s="17"/>
      <c r="O100" s="81" t="str">
        <f t="shared" si="23"/>
        <v/>
      </c>
      <c r="P100" s="82" t="str">
        <f t="shared" si="24"/>
        <v/>
      </c>
      <c r="Q100" s="82" t="str">
        <f t="shared" si="25"/>
        <v/>
      </c>
      <c r="R100" s="90"/>
      <c r="S100" s="90"/>
      <c r="T100" s="90"/>
      <c r="U100" s="85" t="str">
        <f t="shared" si="28"/>
        <v/>
      </c>
      <c r="V100" s="92"/>
      <c r="W100" s="93"/>
      <c r="X100" s="94"/>
      <c r="Y100" s="87" t="str">
        <f t="shared" si="29"/>
        <v/>
      </c>
      <c r="Z100" s="82" t="str">
        <f t="shared" si="30"/>
        <v/>
      </c>
      <c r="AA100" s="88" t="str">
        <f t="shared" si="31"/>
        <v/>
      </c>
      <c r="AB100" s="11"/>
      <c r="AD100" s="14" t="str">
        <f t="shared" si="18"/>
        <v/>
      </c>
      <c r="AE100" s="13">
        <f t="shared" si="19"/>
        <v>0</v>
      </c>
      <c r="AG100" s="7" t="str">
        <f t="shared" si="20"/>
        <v/>
      </c>
      <c r="AH100" s="7" t="str">
        <f t="shared" si="21"/>
        <v/>
      </c>
      <c r="AI100" s="7" t="str">
        <f t="shared" si="22"/>
        <v/>
      </c>
    </row>
    <row r="101" spans="2:35" x14ac:dyDescent="0.15">
      <c r="B101" s="409"/>
      <c r="C101" s="410"/>
      <c r="D101" s="411"/>
      <c r="E101" s="411"/>
      <c r="F101" s="412"/>
      <c r="G101" s="413"/>
      <c r="H101" s="414"/>
      <c r="I101" s="415"/>
      <c r="J101" s="415"/>
      <c r="K101" s="415"/>
      <c r="L101" s="15"/>
      <c r="M101" s="26"/>
      <c r="N101" s="17"/>
      <c r="O101" s="81" t="str">
        <f t="shared" si="23"/>
        <v/>
      </c>
      <c r="P101" s="82" t="str">
        <f t="shared" si="24"/>
        <v/>
      </c>
      <c r="Q101" s="82" t="str">
        <f t="shared" si="25"/>
        <v/>
      </c>
      <c r="R101" s="90"/>
      <c r="S101" s="90"/>
      <c r="T101" s="90"/>
      <c r="U101" s="85" t="str">
        <f t="shared" si="28"/>
        <v/>
      </c>
      <c r="V101" s="92"/>
      <c r="W101" s="93"/>
      <c r="X101" s="94"/>
      <c r="Y101" s="87" t="str">
        <f t="shared" si="29"/>
        <v/>
      </c>
      <c r="Z101" s="82" t="str">
        <f t="shared" si="30"/>
        <v/>
      </c>
      <c r="AA101" s="88" t="str">
        <f t="shared" si="31"/>
        <v/>
      </c>
      <c r="AB101" s="11"/>
      <c r="AD101" s="14" t="str">
        <f t="shared" si="18"/>
        <v/>
      </c>
      <c r="AE101" s="13">
        <f t="shared" si="19"/>
        <v>0</v>
      </c>
      <c r="AG101" s="7" t="str">
        <f t="shared" si="20"/>
        <v/>
      </c>
      <c r="AH101" s="7" t="str">
        <f t="shared" si="21"/>
        <v/>
      </c>
      <c r="AI101" s="7" t="str">
        <f t="shared" si="22"/>
        <v/>
      </c>
    </row>
    <row r="102" spans="2:35" x14ac:dyDescent="0.15">
      <c r="B102" s="409"/>
      <c r="C102" s="410"/>
      <c r="D102" s="411"/>
      <c r="E102" s="411"/>
      <c r="F102" s="412"/>
      <c r="G102" s="413"/>
      <c r="H102" s="414"/>
      <c r="I102" s="415"/>
      <c r="J102" s="415"/>
      <c r="K102" s="415"/>
      <c r="L102" s="15"/>
      <c r="M102" s="26"/>
      <c r="N102" s="17"/>
      <c r="O102" s="81" t="str">
        <f t="shared" si="23"/>
        <v/>
      </c>
      <c r="P102" s="82" t="str">
        <f t="shared" si="24"/>
        <v/>
      </c>
      <c r="Q102" s="82" t="str">
        <f t="shared" si="25"/>
        <v/>
      </c>
      <c r="R102" s="90"/>
      <c r="S102" s="90"/>
      <c r="T102" s="90"/>
      <c r="U102" s="85" t="str">
        <f t="shared" si="28"/>
        <v/>
      </c>
      <c r="V102" s="92"/>
      <c r="W102" s="93"/>
      <c r="X102" s="94"/>
      <c r="Y102" s="87" t="str">
        <f t="shared" si="29"/>
        <v/>
      </c>
      <c r="Z102" s="82" t="str">
        <f t="shared" si="30"/>
        <v/>
      </c>
      <c r="AA102" s="88" t="str">
        <f t="shared" si="31"/>
        <v/>
      </c>
      <c r="AB102" s="11"/>
      <c r="AD102" s="14" t="str">
        <f t="shared" si="18"/>
        <v/>
      </c>
      <c r="AE102" s="13">
        <f t="shared" si="19"/>
        <v>0</v>
      </c>
      <c r="AG102" s="7" t="str">
        <f t="shared" si="20"/>
        <v/>
      </c>
      <c r="AH102" s="7" t="str">
        <f t="shared" si="21"/>
        <v/>
      </c>
      <c r="AI102" s="7" t="str">
        <f t="shared" si="22"/>
        <v/>
      </c>
    </row>
    <row r="103" spans="2:35" x14ac:dyDescent="0.15">
      <c r="B103" s="409"/>
      <c r="C103" s="410"/>
      <c r="D103" s="411"/>
      <c r="E103" s="411"/>
      <c r="F103" s="412"/>
      <c r="G103" s="413"/>
      <c r="H103" s="414"/>
      <c r="I103" s="415"/>
      <c r="J103" s="415"/>
      <c r="K103" s="415"/>
      <c r="L103" s="15"/>
      <c r="M103" s="26"/>
      <c r="N103" s="17"/>
      <c r="O103" s="81" t="str">
        <f t="shared" si="23"/>
        <v/>
      </c>
      <c r="P103" s="82" t="str">
        <f t="shared" si="24"/>
        <v/>
      </c>
      <c r="Q103" s="82" t="str">
        <f t="shared" si="25"/>
        <v/>
      </c>
      <c r="R103" s="90"/>
      <c r="S103" s="90"/>
      <c r="T103" s="90"/>
      <c r="U103" s="85" t="str">
        <f t="shared" si="28"/>
        <v/>
      </c>
      <c r="V103" s="92"/>
      <c r="W103" s="93"/>
      <c r="X103" s="94"/>
      <c r="Y103" s="87" t="str">
        <f t="shared" si="29"/>
        <v/>
      </c>
      <c r="Z103" s="82" t="str">
        <f t="shared" si="30"/>
        <v/>
      </c>
      <c r="AA103" s="88" t="str">
        <f t="shared" si="31"/>
        <v/>
      </c>
      <c r="AB103" s="11"/>
      <c r="AD103" s="14" t="str">
        <f t="shared" si="18"/>
        <v/>
      </c>
      <c r="AE103" s="13">
        <f t="shared" si="19"/>
        <v>0</v>
      </c>
      <c r="AG103" s="7" t="str">
        <f t="shared" si="20"/>
        <v/>
      </c>
      <c r="AH103" s="7" t="str">
        <f t="shared" si="21"/>
        <v/>
      </c>
      <c r="AI103" s="7" t="str">
        <f t="shared" si="22"/>
        <v/>
      </c>
    </row>
    <row r="104" spans="2:35" x14ac:dyDescent="0.15">
      <c r="B104" s="409"/>
      <c r="C104" s="410"/>
      <c r="D104" s="411"/>
      <c r="E104" s="411"/>
      <c r="F104" s="412"/>
      <c r="G104" s="413"/>
      <c r="H104" s="414"/>
      <c r="I104" s="415"/>
      <c r="J104" s="415"/>
      <c r="K104" s="417"/>
      <c r="L104" s="15"/>
      <c r="M104" s="26"/>
      <c r="N104" s="17"/>
      <c r="O104" s="81" t="str">
        <f t="shared" si="23"/>
        <v/>
      </c>
      <c r="P104" s="82" t="str">
        <f t="shared" si="24"/>
        <v/>
      </c>
      <c r="Q104" s="82" t="str">
        <f t="shared" si="25"/>
        <v/>
      </c>
      <c r="R104" s="90"/>
      <c r="S104" s="90"/>
      <c r="T104" s="90"/>
      <c r="U104" s="85" t="str">
        <f t="shared" si="28"/>
        <v/>
      </c>
      <c r="V104" s="92"/>
      <c r="W104" s="93"/>
      <c r="X104" s="94"/>
      <c r="Y104" s="87" t="str">
        <f t="shared" si="29"/>
        <v/>
      </c>
      <c r="Z104" s="82" t="str">
        <f t="shared" si="30"/>
        <v/>
      </c>
      <c r="AA104" s="88" t="str">
        <f t="shared" si="31"/>
        <v/>
      </c>
      <c r="AB104" s="11"/>
      <c r="AD104" s="14" t="str">
        <f t="shared" si="18"/>
        <v/>
      </c>
      <c r="AE104" s="13">
        <f t="shared" si="19"/>
        <v>0</v>
      </c>
      <c r="AG104" s="7" t="str">
        <f t="shared" si="20"/>
        <v/>
      </c>
      <c r="AH104" s="7" t="str">
        <f t="shared" si="21"/>
        <v/>
      </c>
      <c r="AI104" s="7" t="str">
        <f t="shared" si="22"/>
        <v/>
      </c>
    </row>
    <row r="105" spans="2:35" ht="12.75" thickBot="1" x14ac:dyDescent="0.2">
      <c r="B105" s="418"/>
      <c r="C105" s="419"/>
      <c r="D105" s="420"/>
      <c r="E105" s="420"/>
      <c r="F105" s="421"/>
      <c r="G105" s="422"/>
      <c r="H105" s="423"/>
      <c r="I105" s="424"/>
      <c r="J105" s="424"/>
      <c r="K105" s="424"/>
      <c r="L105" s="16"/>
      <c r="M105" s="27"/>
      <c r="N105" s="18"/>
      <c r="O105" s="89" t="str">
        <f t="shared" si="23"/>
        <v/>
      </c>
      <c r="P105" s="84" t="str">
        <f t="shared" si="24"/>
        <v/>
      </c>
      <c r="Q105" s="84" t="str">
        <f t="shared" si="25"/>
        <v/>
      </c>
      <c r="R105" s="91"/>
      <c r="S105" s="91"/>
      <c r="T105" s="91"/>
      <c r="U105" s="86" t="str">
        <f t="shared" ref="U105:U138" si="32">IF(M105="","",IF(AND(R105="",T105=""),M105*N105*Q105/O105,IF(AND(R105="",T105&lt;&gt;""),M105*N105*T105/O105,IF(AND(R105&lt;&gt;"",T105=""),M105*N105*Q105/R105,IF(AND(R105&lt;&gt;"",T105&lt;&gt;""),M105*N105*T105/R105)))))</f>
        <v/>
      </c>
      <c r="V105" s="95"/>
      <c r="W105" s="96"/>
      <c r="X105" s="97"/>
      <c r="Y105" s="89" t="str">
        <f t="shared" si="15"/>
        <v/>
      </c>
      <c r="Z105" s="84" t="str">
        <f t="shared" si="16"/>
        <v/>
      </c>
      <c r="AA105" s="102" t="str">
        <f t="shared" si="17"/>
        <v/>
      </c>
      <c r="AB105" s="12"/>
      <c r="AD105" s="14" t="str">
        <f t="shared" si="18"/>
        <v/>
      </c>
      <c r="AE105" s="13">
        <f t="shared" si="19"/>
        <v>0</v>
      </c>
      <c r="AG105" s="7" t="str">
        <f t="shared" si="20"/>
        <v/>
      </c>
      <c r="AH105" s="7" t="str">
        <f t="shared" si="21"/>
        <v/>
      </c>
      <c r="AI105" s="7" t="str">
        <f t="shared" si="22"/>
        <v/>
      </c>
    </row>
    <row r="106" spans="2:35" x14ac:dyDescent="0.15">
      <c r="B106" s="435"/>
      <c r="C106" s="436"/>
      <c r="D106" s="437"/>
      <c r="E106" s="437"/>
      <c r="F106" s="438"/>
      <c r="G106" s="439"/>
      <c r="H106" s="440"/>
      <c r="I106" s="441"/>
      <c r="J106" s="441"/>
      <c r="K106" s="441"/>
      <c r="L106" s="20"/>
      <c r="M106" s="28"/>
      <c r="N106" s="21"/>
      <c r="O106" s="98" t="str">
        <f t="shared" si="23"/>
        <v/>
      </c>
      <c r="P106" s="99" t="str">
        <f t="shared" si="24"/>
        <v/>
      </c>
      <c r="Q106" s="99" t="str">
        <f t="shared" si="25"/>
        <v/>
      </c>
      <c r="R106" s="107"/>
      <c r="S106" s="107"/>
      <c r="T106" s="107"/>
      <c r="U106" s="100" t="str">
        <f t="shared" si="32"/>
        <v/>
      </c>
      <c r="V106" s="109"/>
      <c r="W106" s="110"/>
      <c r="X106" s="111"/>
      <c r="Y106" s="98" t="str">
        <f t="shared" si="15"/>
        <v/>
      </c>
      <c r="Z106" s="99" t="str">
        <f t="shared" si="16"/>
        <v/>
      </c>
      <c r="AA106" s="103" t="str">
        <f t="shared" si="17"/>
        <v/>
      </c>
      <c r="AB106" s="22"/>
      <c r="AD106" s="14" t="str">
        <f t="shared" si="18"/>
        <v/>
      </c>
      <c r="AE106" s="13">
        <f t="shared" si="19"/>
        <v>0</v>
      </c>
      <c r="AG106" s="7" t="str">
        <f t="shared" si="20"/>
        <v/>
      </c>
      <c r="AH106" s="7" t="str">
        <f t="shared" si="21"/>
        <v/>
      </c>
      <c r="AI106" s="7" t="str">
        <f t="shared" si="22"/>
        <v/>
      </c>
    </row>
    <row r="107" spans="2:35" x14ac:dyDescent="0.15">
      <c r="B107" s="442"/>
      <c r="C107" s="443"/>
      <c r="D107" s="444"/>
      <c r="E107" s="444"/>
      <c r="F107" s="445"/>
      <c r="G107" s="446"/>
      <c r="H107" s="447"/>
      <c r="I107" s="448"/>
      <c r="J107" s="448"/>
      <c r="K107" s="448"/>
      <c r="L107" s="23"/>
      <c r="M107" s="29"/>
      <c r="N107" s="24"/>
      <c r="O107" s="81" t="str">
        <f t="shared" si="23"/>
        <v/>
      </c>
      <c r="P107" s="82" t="str">
        <f t="shared" si="24"/>
        <v/>
      </c>
      <c r="Q107" s="82" t="str">
        <f t="shared" si="25"/>
        <v/>
      </c>
      <c r="R107" s="108"/>
      <c r="S107" s="108"/>
      <c r="T107" s="108"/>
      <c r="U107" s="101" t="str">
        <f t="shared" si="32"/>
        <v/>
      </c>
      <c r="V107" s="112"/>
      <c r="W107" s="113"/>
      <c r="X107" s="114"/>
      <c r="Y107" s="104" t="str">
        <f t="shared" si="15"/>
        <v/>
      </c>
      <c r="Z107" s="105" t="str">
        <f t="shared" si="16"/>
        <v/>
      </c>
      <c r="AA107" s="106" t="str">
        <f t="shared" si="17"/>
        <v/>
      </c>
      <c r="AB107" s="25"/>
      <c r="AD107" s="14" t="str">
        <f t="shared" si="18"/>
        <v/>
      </c>
      <c r="AE107" s="13">
        <f t="shared" si="19"/>
        <v>0</v>
      </c>
      <c r="AG107" s="7" t="str">
        <f t="shared" si="20"/>
        <v/>
      </c>
      <c r="AH107" s="7" t="str">
        <f t="shared" si="21"/>
        <v/>
      </c>
      <c r="AI107" s="7" t="str">
        <f t="shared" si="22"/>
        <v/>
      </c>
    </row>
    <row r="108" spans="2:35" x14ac:dyDescent="0.15">
      <c r="B108" s="409"/>
      <c r="C108" s="433"/>
      <c r="D108" s="434"/>
      <c r="E108" s="434"/>
      <c r="F108" s="412"/>
      <c r="G108" s="413"/>
      <c r="H108" s="414"/>
      <c r="I108" s="415"/>
      <c r="J108" s="415"/>
      <c r="K108" s="415"/>
      <c r="L108" s="15"/>
      <c r="M108" s="26"/>
      <c r="N108" s="17"/>
      <c r="O108" s="81" t="str">
        <f t="shared" si="23"/>
        <v/>
      </c>
      <c r="P108" s="82" t="str">
        <f t="shared" si="24"/>
        <v/>
      </c>
      <c r="Q108" s="82" t="str">
        <f t="shared" si="25"/>
        <v/>
      </c>
      <c r="R108" s="90"/>
      <c r="S108" s="90"/>
      <c r="T108" s="90"/>
      <c r="U108" s="85" t="str">
        <f t="shared" si="32"/>
        <v/>
      </c>
      <c r="V108" s="92"/>
      <c r="W108" s="93"/>
      <c r="X108" s="94"/>
      <c r="Y108" s="87" t="str">
        <f t="shared" si="15"/>
        <v/>
      </c>
      <c r="Z108" s="82" t="str">
        <f t="shared" si="16"/>
        <v/>
      </c>
      <c r="AA108" s="88" t="str">
        <f t="shared" si="17"/>
        <v/>
      </c>
      <c r="AB108" s="11"/>
      <c r="AD108" s="14" t="str">
        <f t="shared" si="18"/>
        <v/>
      </c>
      <c r="AE108" s="13">
        <f t="shared" si="19"/>
        <v>0</v>
      </c>
      <c r="AG108" s="7" t="str">
        <f t="shared" si="20"/>
        <v/>
      </c>
      <c r="AH108" s="7" t="str">
        <f t="shared" si="21"/>
        <v/>
      </c>
      <c r="AI108" s="7" t="str">
        <f t="shared" si="22"/>
        <v/>
      </c>
    </row>
    <row r="109" spans="2:35" x14ac:dyDescent="0.15">
      <c r="B109" s="409"/>
      <c r="C109" s="410"/>
      <c r="D109" s="411"/>
      <c r="E109" s="411"/>
      <c r="F109" s="412"/>
      <c r="G109" s="413"/>
      <c r="H109" s="414"/>
      <c r="I109" s="415"/>
      <c r="J109" s="415"/>
      <c r="K109" s="417"/>
      <c r="L109" s="15"/>
      <c r="M109" s="26"/>
      <c r="N109" s="17"/>
      <c r="O109" s="81" t="str">
        <f t="shared" si="23"/>
        <v/>
      </c>
      <c r="P109" s="82" t="str">
        <f t="shared" si="24"/>
        <v/>
      </c>
      <c r="Q109" s="82" t="str">
        <f t="shared" si="25"/>
        <v/>
      </c>
      <c r="R109" s="90"/>
      <c r="S109" s="90"/>
      <c r="T109" s="90"/>
      <c r="U109" s="85" t="str">
        <f t="shared" si="32"/>
        <v/>
      </c>
      <c r="V109" s="92"/>
      <c r="W109" s="93"/>
      <c r="X109" s="94"/>
      <c r="Y109" s="87" t="str">
        <f t="shared" si="15"/>
        <v/>
      </c>
      <c r="Z109" s="82" t="str">
        <f t="shared" si="16"/>
        <v/>
      </c>
      <c r="AA109" s="88" t="str">
        <f t="shared" si="17"/>
        <v/>
      </c>
      <c r="AB109" s="11"/>
      <c r="AD109" s="14" t="str">
        <f t="shared" si="18"/>
        <v/>
      </c>
      <c r="AE109" s="13">
        <f t="shared" si="19"/>
        <v>0</v>
      </c>
      <c r="AG109" s="7" t="str">
        <f t="shared" si="20"/>
        <v/>
      </c>
      <c r="AH109" s="7" t="str">
        <f t="shared" si="21"/>
        <v/>
      </c>
      <c r="AI109" s="7" t="str">
        <f t="shared" si="22"/>
        <v/>
      </c>
    </row>
    <row r="110" spans="2:35" x14ac:dyDescent="0.15">
      <c r="B110" s="409"/>
      <c r="C110" s="410"/>
      <c r="D110" s="411"/>
      <c r="E110" s="411"/>
      <c r="F110" s="412"/>
      <c r="G110" s="413"/>
      <c r="H110" s="414"/>
      <c r="I110" s="415"/>
      <c r="J110" s="415"/>
      <c r="K110" s="415"/>
      <c r="L110" s="15"/>
      <c r="M110" s="26"/>
      <c r="N110" s="17"/>
      <c r="O110" s="81" t="str">
        <f t="shared" si="23"/>
        <v/>
      </c>
      <c r="P110" s="82" t="str">
        <f t="shared" si="24"/>
        <v/>
      </c>
      <c r="Q110" s="82" t="str">
        <f t="shared" si="25"/>
        <v/>
      </c>
      <c r="R110" s="90"/>
      <c r="S110" s="90"/>
      <c r="T110" s="90"/>
      <c r="U110" s="85" t="str">
        <f t="shared" si="32"/>
        <v/>
      </c>
      <c r="V110" s="92"/>
      <c r="W110" s="93"/>
      <c r="X110" s="94"/>
      <c r="Y110" s="87" t="str">
        <f t="shared" si="15"/>
        <v/>
      </c>
      <c r="Z110" s="82" t="str">
        <f t="shared" si="16"/>
        <v/>
      </c>
      <c r="AA110" s="88" t="str">
        <f t="shared" si="17"/>
        <v/>
      </c>
      <c r="AB110" s="11"/>
      <c r="AD110" s="14" t="str">
        <f t="shared" si="18"/>
        <v/>
      </c>
      <c r="AE110" s="13">
        <f t="shared" si="19"/>
        <v>0</v>
      </c>
      <c r="AG110" s="7" t="str">
        <f t="shared" si="20"/>
        <v/>
      </c>
      <c r="AH110" s="7" t="str">
        <f t="shared" si="21"/>
        <v/>
      </c>
      <c r="AI110" s="7" t="str">
        <f t="shared" si="22"/>
        <v/>
      </c>
    </row>
    <row r="111" spans="2:35" x14ac:dyDescent="0.15">
      <c r="B111" s="409"/>
      <c r="C111" s="433"/>
      <c r="D111" s="434"/>
      <c r="E111" s="434"/>
      <c r="F111" s="412"/>
      <c r="G111" s="413"/>
      <c r="H111" s="414"/>
      <c r="I111" s="415"/>
      <c r="J111" s="415"/>
      <c r="K111" s="415"/>
      <c r="L111" s="15"/>
      <c r="M111" s="26"/>
      <c r="N111" s="17"/>
      <c r="O111" s="81" t="str">
        <f t="shared" si="23"/>
        <v/>
      </c>
      <c r="P111" s="82" t="str">
        <f t="shared" si="24"/>
        <v/>
      </c>
      <c r="Q111" s="82" t="str">
        <f t="shared" si="25"/>
        <v/>
      </c>
      <c r="R111" s="90"/>
      <c r="S111" s="90"/>
      <c r="T111" s="90"/>
      <c r="U111" s="85" t="str">
        <f t="shared" si="32"/>
        <v/>
      </c>
      <c r="V111" s="92"/>
      <c r="W111" s="93"/>
      <c r="X111" s="94"/>
      <c r="Y111" s="87" t="str">
        <f t="shared" si="15"/>
        <v/>
      </c>
      <c r="Z111" s="82" t="str">
        <f t="shared" si="16"/>
        <v/>
      </c>
      <c r="AA111" s="88" t="str">
        <f t="shared" si="17"/>
        <v/>
      </c>
      <c r="AB111" s="11"/>
      <c r="AD111" s="14" t="str">
        <f t="shared" si="18"/>
        <v/>
      </c>
      <c r="AE111" s="13">
        <f t="shared" si="19"/>
        <v>0</v>
      </c>
      <c r="AG111" s="7" t="str">
        <f t="shared" si="20"/>
        <v/>
      </c>
      <c r="AH111" s="7" t="str">
        <f t="shared" si="21"/>
        <v/>
      </c>
      <c r="AI111" s="7" t="str">
        <f t="shared" si="22"/>
        <v/>
      </c>
    </row>
    <row r="112" spans="2:35" x14ac:dyDescent="0.15">
      <c r="B112" s="409"/>
      <c r="C112" s="410"/>
      <c r="D112" s="411"/>
      <c r="E112" s="411"/>
      <c r="F112" s="412"/>
      <c r="G112" s="413"/>
      <c r="H112" s="414"/>
      <c r="I112" s="415"/>
      <c r="J112" s="415"/>
      <c r="K112" s="415"/>
      <c r="L112" s="15"/>
      <c r="M112" s="26"/>
      <c r="N112" s="17"/>
      <c r="O112" s="81" t="str">
        <f t="shared" si="23"/>
        <v/>
      </c>
      <c r="P112" s="82" t="str">
        <f t="shared" si="24"/>
        <v/>
      </c>
      <c r="Q112" s="82" t="str">
        <f t="shared" si="25"/>
        <v/>
      </c>
      <c r="R112" s="90"/>
      <c r="S112" s="90"/>
      <c r="T112" s="90"/>
      <c r="U112" s="85" t="str">
        <f t="shared" si="32"/>
        <v/>
      </c>
      <c r="V112" s="92"/>
      <c r="W112" s="93"/>
      <c r="X112" s="94"/>
      <c r="Y112" s="87" t="str">
        <f t="shared" si="15"/>
        <v/>
      </c>
      <c r="Z112" s="82" t="str">
        <f t="shared" si="16"/>
        <v/>
      </c>
      <c r="AA112" s="88" t="str">
        <f t="shared" si="17"/>
        <v/>
      </c>
      <c r="AB112" s="11"/>
      <c r="AD112" s="14" t="str">
        <f t="shared" si="18"/>
        <v/>
      </c>
      <c r="AE112" s="13">
        <f t="shared" si="19"/>
        <v>0</v>
      </c>
      <c r="AG112" s="7" t="str">
        <f t="shared" si="20"/>
        <v/>
      </c>
      <c r="AH112" s="7" t="str">
        <f t="shared" si="21"/>
        <v/>
      </c>
      <c r="AI112" s="7" t="str">
        <f t="shared" si="22"/>
        <v/>
      </c>
    </row>
    <row r="113" spans="2:35" x14ac:dyDescent="0.15">
      <c r="B113" s="409"/>
      <c r="C113" s="433"/>
      <c r="D113" s="434"/>
      <c r="E113" s="434"/>
      <c r="F113" s="412"/>
      <c r="G113" s="413"/>
      <c r="H113" s="414"/>
      <c r="I113" s="415"/>
      <c r="J113" s="415"/>
      <c r="K113" s="415"/>
      <c r="L113" s="15"/>
      <c r="M113" s="26"/>
      <c r="N113" s="17"/>
      <c r="O113" s="81" t="str">
        <f t="shared" si="23"/>
        <v/>
      </c>
      <c r="P113" s="82" t="str">
        <f t="shared" si="24"/>
        <v/>
      </c>
      <c r="Q113" s="82" t="str">
        <f t="shared" si="25"/>
        <v/>
      </c>
      <c r="R113" s="90"/>
      <c r="S113" s="90"/>
      <c r="T113" s="90"/>
      <c r="U113" s="85" t="str">
        <f t="shared" si="32"/>
        <v/>
      </c>
      <c r="V113" s="92"/>
      <c r="W113" s="93"/>
      <c r="X113" s="94"/>
      <c r="Y113" s="87" t="str">
        <f t="shared" si="15"/>
        <v/>
      </c>
      <c r="Z113" s="82" t="str">
        <f t="shared" si="16"/>
        <v/>
      </c>
      <c r="AA113" s="88" t="str">
        <f t="shared" si="17"/>
        <v/>
      </c>
      <c r="AB113" s="11"/>
      <c r="AD113" s="14" t="str">
        <f t="shared" si="18"/>
        <v/>
      </c>
      <c r="AE113" s="13">
        <f t="shared" si="19"/>
        <v>0</v>
      </c>
      <c r="AG113" s="7" t="str">
        <f t="shared" si="20"/>
        <v/>
      </c>
      <c r="AH113" s="7" t="str">
        <f t="shared" si="21"/>
        <v/>
      </c>
      <c r="AI113" s="7" t="str">
        <f t="shared" si="22"/>
        <v/>
      </c>
    </row>
    <row r="114" spans="2:35" x14ac:dyDescent="0.15">
      <c r="B114" s="409"/>
      <c r="C114" s="433"/>
      <c r="D114" s="434"/>
      <c r="E114" s="434"/>
      <c r="F114" s="412"/>
      <c r="G114" s="413"/>
      <c r="H114" s="414"/>
      <c r="I114" s="415"/>
      <c r="J114" s="415"/>
      <c r="K114" s="415"/>
      <c r="L114" s="15"/>
      <c r="M114" s="26"/>
      <c r="N114" s="17"/>
      <c r="O114" s="81" t="str">
        <f t="shared" si="23"/>
        <v/>
      </c>
      <c r="P114" s="82" t="str">
        <f t="shared" si="24"/>
        <v/>
      </c>
      <c r="Q114" s="82" t="str">
        <f t="shared" si="25"/>
        <v/>
      </c>
      <c r="R114" s="90"/>
      <c r="S114" s="90"/>
      <c r="T114" s="90"/>
      <c r="U114" s="85" t="str">
        <f t="shared" si="32"/>
        <v/>
      </c>
      <c r="V114" s="92"/>
      <c r="W114" s="93"/>
      <c r="X114" s="94"/>
      <c r="Y114" s="87" t="str">
        <f t="shared" si="15"/>
        <v/>
      </c>
      <c r="Z114" s="82" t="str">
        <f t="shared" si="16"/>
        <v/>
      </c>
      <c r="AA114" s="88" t="str">
        <f t="shared" si="17"/>
        <v/>
      </c>
      <c r="AB114" s="11"/>
      <c r="AD114" s="14" t="str">
        <f t="shared" si="18"/>
        <v/>
      </c>
      <c r="AE114" s="13">
        <f t="shared" si="19"/>
        <v>0</v>
      </c>
      <c r="AG114" s="7" t="str">
        <f t="shared" si="20"/>
        <v/>
      </c>
      <c r="AH114" s="7" t="str">
        <f t="shared" si="21"/>
        <v/>
      </c>
      <c r="AI114" s="7" t="str">
        <f t="shared" si="22"/>
        <v/>
      </c>
    </row>
    <row r="115" spans="2:35" x14ac:dyDescent="0.15">
      <c r="B115" s="409"/>
      <c r="C115" s="410"/>
      <c r="D115" s="411"/>
      <c r="E115" s="411"/>
      <c r="F115" s="412"/>
      <c r="G115" s="413"/>
      <c r="H115" s="414"/>
      <c r="I115" s="415"/>
      <c r="J115" s="415"/>
      <c r="K115" s="415"/>
      <c r="L115" s="15"/>
      <c r="M115" s="26"/>
      <c r="N115" s="17"/>
      <c r="O115" s="81" t="str">
        <f t="shared" si="23"/>
        <v/>
      </c>
      <c r="P115" s="82" t="str">
        <f t="shared" si="24"/>
        <v/>
      </c>
      <c r="Q115" s="82" t="str">
        <f t="shared" si="25"/>
        <v/>
      </c>
      <c r="R115" s="90"/>
      <c r="S115" s="90"/>
      <c r="T115" s="90"/>
      <c r="U115" s="85" t="str">
        <f t="shared" si="32"/>
        <v/>
      </c>
      <c r="V115" s="92"/>
      <c r="W115" s="93"/>
      <c r="X115" s="94"/>
      <c r="Y115" s="87" t="str">
        <f t="shared" si="15"/>
        <v/>
      </c>
      <c r="Z115" s="82" t="str">
        <f t="shared" si="16"/>
        <v/>
      </c>
      <c r="AA115" s="88" t="str">
        <f t="shared" si="17"/>
        <v/>
      </c>
      <c r="AB115" s="11"/>
      <c r="AD115" s="14" t="str">
        <f t="shared" si="18"/>
        <v/>
      </c>
      <c r="AE115" s="13">
        <f t="shared" si="19"/>
        <v>0</v>
      </c>
      <c r="AG115" s="7" t="str">
        <f t="shared" si="20"/>
        <v/>
      </c>
      <c r="AH115" s="7" t="str">
        <f t="shared" si="21"/>
        <v/>
      </c>
      <c r="AI115" s="7" t="str">
        <f t="shared" si="22"/>
        <v/>
      </c>
    </row>
    <row r="116" spans="2:35" x14ac:dyDescent="0.15">
      <c r="B116" s="409"/>
      <c r="C116" s="433"/>
      <c r="D116" s="434"/>
      <c r="E116" s="434"/>
      <c r="F116" s="412"/>
      <c r="G116" s="413"/>
      <c r="H116" s="414"/>
      <c r="I116" s="415"/>
      <c r="J116" s="415"/>
      <c r="K116" s="415"/>
      <c r="L116" s="15"/>
      <c r="M116" s="26"/>
      <c r="N116" s="17"/>
      <c r="O116" s="81" t="str">
        <f t="shared" si="23"/>
        <v/>
      </c>
      <c r="P116" s="82" t="str">
        <f t="shared" si="24"/>
        <v/>
      </c>
      <c r="Q116" s="82" t="str">
        <f t="shared" si="25"/>
        <v/>
      </c>
      <c r="R116" s="90"/>
      <c r="S116" s="90"/>
      <c r="T116" s="90"/>
      <c r="U116" s="85" t="str">
        <f t="shared" si="32"/>
        <v/>
      </c>
      <c r="V116" s="92"/>
      <c r="W116" s="93"/>
      <c r="X116" s="94"/>
      <c r="Y116" s="87" t="str">
        <f t="shared" si="15"/>
        <v/>
      </c>
      <c r="Z116" s="82" t="str">
        <f t="shared" si="16"/>
        <v/>
      </c>
      <c r="AA116" s="88" t="str">
        <f t="shared" si="17"/>
        <v/>
      </c>
      <c r="AB116" s="11"/>
      <c r="AD116" s="14" t="str">
        <f t="shared" si="18"/>
        <v/>
      </c>
      <c r="AE116" s="13">
        <f t="shared" si="19"/>
        <v>0</v>
      </c>
      <c r="AG116" s="7" t="str">
        <f t="shared" si="20"/>
        <v/>
      </c>
      <c r="AH116" s="7" t="str">
        <f t="shared" si="21"/>
        <v/>
      </c>
      <c r="AI116" s="7" t="str">
        <f t="shared" si="22"/>
        <v/>
      </c>
    </row>
    <row r="117" spans="2:35" x14ac:dyDescent="0.15">
      <c r="B117" s="409"/>
      <c r="C117" s="410"/>
      <c r="D117" s="411"/>
      <c r="E117" s="411"/>
      <c r="F117" s="412"/>
      <c r="G117" s="413"/>
      <c r="H117" s="414"/>
      <c r="I117" s="415"/>
      <c r="J117" s="415"/>
      <c r="K117" s="415"/>
      <c r="L117" s="15"/>
      <c r="M117" s="26"/>
      <c r="N117" s="17"/>
      <c r="O117" s="81" t="str">
        <f t="shared" si="23"/>
        <v/>
      </c>
      <c r="P117" s="82" t="str">
        <f t="shared" si="24"/>
        <v/>
      </c>
      <c r="Q117" s="82" t="str">
        <f t="shared" si="25"/>
        <v/>
      </c>
      <c r="R117" s="90"/>
      <c r="S117" s="90"/>
      <c r="T117" s="90"/>
      <c r="U117" s="85" t="str">
        <f t="shared" si="32"/>
        <v/>
      </c>
      <c r="V117" s="92"/>
      <c r="W117" s="93"/>
      <c r="X117" s="94"/>
      <c r="Y117" s="87" t="str">
        <f t="shared" si="15"/>
        <v/>
      </c>
      <c r="Z117" s="82" t="str">
        <f t="shared" si="16"/>
        <v/>
      </c>
      <c r="AA117" s="88" t="str">
        <f t="shared" si="17"/>
        <v/>
      </c>
      <c r="AB117" s="11"/>
      <c r="AD117" s="14" t="str">
        <f t="shared" si="18"/>
        <v/>
      </c>
      <c r="AE117" s="13">
        <f t="shared" si="19"/>
        <v>0</v>
      </c>
      <c r="AG117" s="7" t="str">
        <f t="shared" si="20"/>
        <v/>
      </c>
      <c r="AH117" s="7" t="str">
        <f t="shared" si="21"/>
        <v/>
      </c>
      <c r="AI117" s="7" t="str">
        <f t="shared" si="22"/>
        <v/>
      </c>
    </row>
    <row r="118" spans="2:35" x14ac:dyDescent="0.15">
      <c r="B118" s="409"/>
      <c r="C118" s="410"/>
      <c r="D118" s="411"/>
      <c r="E118" s="411"/>
      <c r="F118" s="412"/>
      <c r="G118" s="413"/>
      <c r="H118" s="414"/>
      <c r="I118" s="415"/>
      <c r="J118" s="415"/>
      <c r="K118" s="415"/>
      <c r="L118" s="15"/>
      <c r="M118" s="26"/>
      <c r="N118" s="17"/>
      <c r="O118" s="81" t="str">
        <f t="shared" si="23"/>
        <v/>
      </c>
      <c r="P118" s="82" t="str">
        <f t="shared" si="24"/>
        <v/>
      </c>
      <c r="Q118" s="82" t="str">
        <f t="shared" si="25"/>
        <v/>
      </c>
      <c r="R118" s="90"/>
      <c r="S118" s="90"/>
      <c r="T118" s="90"/>
      <c r="U118" s="85" t="str">
        <f t="shared" si="32"/>
        <v/>
      </c>
      <c r="V118" s="92"/>
      <c r="W118" s="93"/>
      <c r="X118" s="94"/>
      <c r="Y118" s="87" t="str">
        <f t="shared" si="15"/>
        <v/>
      </c>
      <c r="Z118" s="82" t="str">
        <f t="shared" si="16"/>
        <v/>
      </c>
      <c r="AA118" s="88" t="str">
        <f t="shared" si="17"/>
        <v/>
      </c>
      <c r="AB118" s="11"/>
      <c r="AD118" s="14" t="str">
        <f t="shared" si="18"/>
        <v/>
      </c>
      <c r="AE118" s="13">
        <f t="shared" si="19"/>
        <v>0</v>
      </c>
      <c r="AG118" s="7" t="str">
        <f t="shared" si="20"/>
        <v/>
      </c>
      <c r="AH118" s="7" t="str">
        <f t="shared" si="21"/>
        <v/>
      </c>
      <c r="AI118" s="7" t="str">
        <f t="shared" si="22"/>
        <v/>
      </c>
    </row>
    <row r="119" spans="2:35" x14ac:dyDescent="0.15">
      <c r="B119" s="409"/>
      <c r="C119" s="410"/>
      <c r="D119" s="411"/>
      <c r="E119" s="411"/>
      <c r="F119" s="412"/>
      <c r="G119" s="413"/>
      <c r="H119" s="414"/>
      <c r="I119" s="415"/>
      <c r="J119" s="415"/>
      <c r="K119" s="417"/>
      <c r="L119" s="15"/>
      <c r="M119" s="26"/>
      <c r="N119" s="17"/>
      <c r="O119" s="81" t="str">
        <f t="shared" si="23"/>
        <v/>
      </c>
      <c r="P119" s="82" t="str">
        <f t="shared" si="24"/>
        <v/>
      </c>
      <c r="Q119" s="82" t="str">
        <f t="shared" si="25"/>
        <v/>
      </c>
      <c r="R119" s="90"/>
      <c r="S119" s="90"/>
      <c r="T119" s="90"/>
      <c r="U119" s="85" t="str">
        <f t="shared" si="32"/>
        <v/>
      </c>
      <c r="V119" s="92"/>
      <c r="W119" s="93"/>
      <c r="X119" s="94"/>
      <c r="Y119" s="87" t="str">
        <f t="shared" si="15"/>
        <v/>
      </c>
      <c r="Z119" s="82" t="str">
        <f t="shared" si="16"/>
        <v/>
      </c>
      <c r="AA119" s="88" t="str">
        <f t="shared" si="17"/>
        <v/>
      </c>
      <c r="AB119" s="11"/>
      <c r="AD119" s="14" t="str">
        <f t="shared" si="18"/>
        <v/>
      </c>
      <c r="AE119" s="13">
        <f t="shared" si="19"/>
        <v>0</v>
      </c>
      <c r="AG119" s="7" t="str">
        <f t="shared" si="20"/>
        <v/>
      </c>
      <c r="AH119" s="7" t="str">
        <f t="shared" si="21"/>
        <v/>
      </c>
      <c r="AI119" s="7" t="str">
        <f t="shared" si="22"/>
        <v/>
      </c>
    </row>
    <row r="120" spans="2:35" x14ac:dyDescent="0.15">
      <c r="B120" s="409"/>
      <c r="C120" s="433"/>
      <c r="D120" s="434"/>
      <c r="E120" s="434"/>
      <c r="F120" s="412"/>
      <c r="G120" s="413"/>
      <c r="H120" s="414"/>
      <c r="I120" s="415"/>
      <c r="J120" s="415"/>
      <c r="K120" s="415"/>
      <c r="L120" s="15"/>
      <c r="M120" s="26"/>
      <c r="N120" s="17"/>
      <c r="O120" s="81" t="str">
        <f t="shared" si="23"/>
        <v/>
      </c>
      <c r="P120" s="82" t="str">
        <f t="shared" si="24"/>
        <v/>
      </c>
      <c r="Q120" s="82" t="str">
        <f t="shared" si="25"/>
        <v/>
      </c>
      <c r="R120" s="90"/>
      <c r="S120" s="90"/>
      <c r="T120" s="90"/>
      <c r="U120" s="85" t="str">
        <f t="shared" si="32"/>
        <v/>
      </c>
      <c r="V120" s="92"/>
      <c r="W120" s="93"/>
      <c r="X120" s="94"/>
      <c r="Y120" s="87" t="str">
        <f t="shared" si="15"/>
        <v/>
      </c>
      <c r="Z120" s="82" t="str">
        <f t="shared" si="16"/>
        <v/>
      </c>
      <c r="AA120" s="88" t="str">
        <f t="shared" si="17"/>
        <v/>
      </c>
      <c r="AB120" s="11"/>
      <c r="AD120" s="14" t="str">
        <f t="shared" si="18"/>
        <v/>
      </c>
      <c r="AE120" s="13">
        <f t="shared" si="19"/>
        <v>0</v>
      </c>
      <c r="AG120" s="7" t="str">
        <f t="shared" si="20"/>
        <v/>
      </c>
      <c r="AH120" s="7" t="str">
        <f t="shared" si="21"/>
        <v/>
      </c>
      <c r="AI120" s="7" t="str">
        <f t="shared" si="22"/>
        <v/>
      </c>
    </row>
    <row r="121" spans="2:35" x14ac:dyDescent="0.15">
      <c r="B121" s="409"/>
      <c r="C121" s="410"/>
      <c r="D121" s="411"/>
      <c r="E121" s="411"/>
      <c r="F121" s="412"/>
      <c r="G121" s="413"/>
      <c r="H121" s="414"/>
      <c r="I121" s="415"/>
      <c r="J121" s="415"/>
      <c r="K121" s="415"/>
      <c r="L121" s="15"/>
      <c r="M121" s="26"/>
      <c r="N121" s="17"/>
      <c r="O121" s="81" t="str">
        <f t="shared" si="23"/>
        <v/>
      </c>
      <c r="P121" s="82" t="str">
        <f t="shared" si="24"/>
        <v/>
      </c>
      <c r="Q121" s="82" t="str">
        <f t="shared" si="25"/>
        <v/>
      </c>
      <c r="R121" s="90"/>
      <c r="S121" s="90"/>
      <c r="T121" s="90"/>
      <c r="U121" s="85" t="str">
        <f t="shared" si="32"/>
        <v/>
      </c>
      <c r="V121" s="92"/>
      <c r="W121" s="93"/>
      <c r="X121" s="94"/>
      <c r="Y121" s="87" t="str">
        <f t="shared" si="15"/>
        <v/>
      </c>
      <c r="Z121" s="82" t="str">
        <f t="shared" si="16"/>
        <v/>
      </c>
      <c r="AA121" s="88" t="str">
        <f t="shared" si="17"/>
        <v/>
      </c>
      <c r="AB121" s="11"/>
      <c r="AD121" s="14" t="str">
        <f t="shared" si="18"/>
        <v/>
      </c>
      <c r="AE121" s="13">
        <f t="shared" si="19"/>
        <v>0</v>
      </c>
      <c r="AG121" s="7" t="str">
        <f t="shared" si="20"/>
        <v/>
      </c>
      <c r="AH121" s="7" t="str">
        <f t="shared" si="21"/>
        <v/>
      </c>
      <c r="AI121" s="7" t="str">
        <f t="shared" si="22"/>
        <v/>
      </c>
    </row>
    <row r="122" spans="2:35" x14ac:dyDescent="0.15">
      <c r="B122" s="409"/>
      <c r="C122" s="433"/>
      <c r="D122" s="434"/>
      <c r="E122" s="434"/>
      <c r="F122" s="412"/>
      <c r="G122" s="413"/>
      <c r="H122" s="414"/>
      <c r="I122" s="415"/>
      <c r="J122" s="415"/>
      <c r="K122" s="415"/>
      <c r="L122" s="15"/>
      <c r="M122" s="26"/>
      <c r="N122" s="17"/>
      <c r="O122" s="81" t="str">
        <f t="shared" si="23"/>
        <v/>
      </c>
      <c r="P122" s="82" t="str">
        <f t="shared" si="24"/>
        <v/>
      </c>
      <c r="Q122" s="82" t="str">
        <f t="shared" si="25"/>
        <v/>
      </c>
      <c r="R122" s="90"/>
      <c r="S122" s="90"/>
      <c r="T122" s="90"/>
      <c r="U122" s="85" t="str">
        <f t="shared" si="32"/>
        <v/>
      </c>
      <c r="V122" s="92"/>
      <c r="W122" s="93"/>
      <c r="X122" s="94"/>
      <c r="Y122" s="87" t="str">
        <f t="shared" si="15"/>
        <v/>
      </c>
      <c r="Z122" s="82" t="str">
        <f t="shared" si="16"/>
        <v/>
      </c>
      <c r="AA122" s="88" t="str">
        <f t="shared" si="17"/>
        <v/>
      </c>
      <c r="AB122" s="11"/>
      <c r="AD122" s="14" t="str">
        <f t="shared" si="18"/>
        <v/>
      </c>
      <c r="AE122" s="13">
        <f t="shared" si="19"/>
        <v>0</v>
      </c>
      <c r="AG122" s="7" t="str">
        <f t="shared" si="20"/>
        <v/>
      </c>
      <c r="AH122" s="7" t="str">
        <f t="shared" si="21"/>
        <v/>
      </c>
      <c r="AI122" s="7" t="str">
        <f t="shared" si="22"/>
        <v/>
      </c>
    </row>
    <row r="123" spans="2:35" x14ac:dyDescent="0.15">
      <c r="B123" s="409"/>
      <c r="C123" s="410"/>
      <c r="D123" s="411"/>
      <c r="E123" s="411"/>
      <c r="F123" s="412"/>
      <c r="G123" s="413"/>
      <c r="H123" s="414"/>
      <c r="I123" s="415"/>
      <c r="J123" s="415"/>
      <c r="K123" s="415"/>
      <c r="L123" s="15"/>
      <c r="M123" s="26"/>
      <c r="N123" s="17"/>
      <c r="O123" s="81" t="str">
        <f t="shared" si="23"/>
        <v/>
      </c>
      <c r="P123" s="82" t="str">
        <f t="shared" si="24"/>
        <v/>
      </c>
      <c r="Q123" s="82" t="str">
        <f t="shared" si="25"/>
        <v/>
      </c>
      <c r="R123" s="90"/>
      <c r="S123" s="90"/>
      <c r="T123" s="90"/>
      <c r="U123" s="85" t="str">
        <f t="shared" si="32"/>
        <v/>
      </c>
      <c r="V123" s="92"/>
      <c r="W123" s="93"/>
      <c r="X123" s="94"/>
      <c r="Y123" s="87" t="str">
        <f t="shared" si="15"/>
        <v/>
      </c>
      <c r="Z123" s="82" t="str">
        <f t="shared" si="16"/>
        <v/>
      </c>
      <c r="AA123" s="88" t="str">
        <f t="shared" si="17"/>
        <v/>
      </c>
      <c r="AB123" s="11"/>
      <c r="AD123" s="14" t="str">
        <f t="shared" si="18"/>
        <v/>
      </c>
      <c r="AE123" s="13">
        <f t="shared" si="19"/>
        <v>0</v>
      </c>
      <c r="AG123" s="7" t="str">
        <f t="shared" si="20"/>
        <v/>
      </c>
      <c r="AH123" s="7" t="str">
        <f t="shared" si="21"/>
        <v/>
      </c>
      <c r="AI123" s="7" t="str">
        <f t="shared" si="22"/>
        <v/>
      </c>
    </row>
    <row r="124" spans="2:35" x14ac:dyDescent="0.15">
      <c r="B124" s="409"/>
      <c r="C124" s="410"/>
      <c r="D124" s="411"/>
      <c r="E124" s="411"/>
      <c r="F124" s="412"/>
      <c r="G124" s="413"/>
      <c r="H124" s="414"/>
      <c r="I124" s="415"/>
      <c r="J124" s="415"/>
      <c r="K124" s="415"/>
      <c r="L124" s="15"/>
      <c r="M124" s="26"/>
      <c r="N124" s="17"/>
      <c r="O124" s="81" t="str">
        <f t="shared" si="23"/>
        <v/>
      </c>
      <c r="P124" s="82" t="str">
        <f t="shared" si="24"/>
        <v/>
      </c>
      <c r="Q124" s="82" t="str">
        <f t="shared" si="25"/>
        <v/>
      </c>
      <c r="R124" s="90"/>
      <c r="S124" s="90"/>
      <c r="T124" s="90"/>
      <c r="U124" s="85" t="str">
        <f t="shared" si="32"/>
        <v/>
      </c>
      <c r="V124" s="92"/>
      <c r="W124" s="93"/>
      <c r="X124" s="94"/>
      <c r="Y124" s="87" t="str">
        <f t="shared" si="15"/>
        <v/>
      </c>
      <c r="Z124" s="82" t="str">
        <f t="shared" si="16"/>
        <v/>
      </c>
      <c r="AA124" s="88" t="str">
        <f t="shared" si="17"/>
        <v/>
      </c>
      <c r="AB124" s="11"/>
      <c r="AD124" s="14" t="str">
        <f t="shared" si="18"/>
        <v/>
      </c>
      <c r="AE124" s="13">
        <f t="shared" si="19"/>
        <v>0</v>
      </c>
      <c r="AG124" s="7" t="str">
        <f t="shared" si="20"/>
        <v/>
      </c>
      <c r="AH124" s="7" t="str">
        <f t="shared" si="21"/>
        <v/>
      </c>
      <c r="AI124" s="7" t="str">
        <f t="shared" si="22"/>
        <v/>
      </c>
    </row>
    <row r="125" spans="2:35" ht="13.5" customHeight="1" x14ac:dyDescent="0.15">
      <c r="B125" s="409"/>
      <c r="C125" s="410"/>
      <c r="D125" s="411"/>
      <c r="E125" s="411"/>
      <c r="F125" s="412"/>
      <c r="G125" s="413"/>
      <c r="H125" s="414"/>
      <c r="I125" s="415"/>
      <c r="J125" s="415"/>
      <c r="K125" s="415"/>
      <c r="L125" s="15"/>
      <c r="M125" s="26"/>
      <c r="N125" s="17"/>
      <c r="O125" s="81" t="str">
        <f t="shared" si="23"/>
        <v/>
      </c>
      <c r="P125" s="82" t="str">
        <f t="shared" si="24"/>
        <v/>
      </c>
      <c r="Q125" s="82" t="str">
        <f t="shared" si="25"/>
        <v/>
      </c>
      <c r="R125" s="90"/>
      <c r="S125" s="90"/>
      <c r="T125" s="90"/>
      <c r="U125" s="85" t="str">
        <f t="shared" si="32"/>
        <v/>
      </c>
      <c r="V125" s="92"/>
      <c r="W125" s="93"/>
      <c r="X125" s="94"/>
      <c r="Y125" s="87" t="str">
        <f t="shared" si="15"/>
        <v/>
      </c>
      <c r="Z125" s="82" t="str">
        <f t="shared" si="16"/>
        <v/>
      </c>
      <c r="AA125" s="88" t="str">
        <f t="shared" si="17"/>
        <v/>
      </c>
      <c r="AB125" s="11"/>
      <c r="AD125" s="14" t="str">
        <f t="shared" si="18"/>
        <v/>
      </c>
      <c r="AE125" s="13">
        <f t="shared" si="19"/>
        <v>0</v>
      </c>
      <c r="AG125" s="7" t="str">
        <f t="shared" si="20"/>
        <v/>
      </c>
      <c r="AH125" s="7" t="str">
        <f t="shared" si="21"/>
        <v/>
      </c>
      <c r="AI125" s="7" t="str">
        <f t="shared" si="22"/>
        <v/>
      </c>
    </row>
    <row r="126" spans="2:35" ht="13.5" customHeight="1" x14ac:dyDescent="0.15">
      <c r="B126" s="409"/>
      <c r="C126" s="410"/>
      <c r="D126" s="411"/>
      <c r="E126" s="411"/>
      <c r="F126" s="412"/>
      <c r="G126" s="413"/>
      <c r="H126" s="414"/>
      <c r="I126" s="415"/>
      <c r="J126" s="415"/>
      <c r="K126" s="417"/>
      <c r="L126" s="15"/>
      <c r="M126" s="26"/>
      <c r="N126" s="17"/>
      <c r="O126" s="81" t="str">
        <f t="shared" si="23"/>
        <v/>
      </c>
      <c r="P126" s="82" t="str">
        <f t="shared" si="24"/>
        <v/>
      </c>
      <c r="Q126" s="82" t="str">
        <f t="shared" si="25"/>
        <v/>
      </c>
      <c r="R126" s="90"/>
      <c r="S126" s="90"/>
      <c r="T126" s="90"/>
      <c r="U126" s="85" t="str">
        <f t="shared" si="32"/>
        <v/>
      </c>
      <c r="V126" s="92"/>
      <c r="W126" s="93"/>
      <c r="X126" s="94"/>
      <c r="Y126" s="87" t="str">
        <f t="shared" ref="Y126:Y155" si="33">IF(AND(U126="",V126=""),"",IF(U126="",N126*X126*V126*W126/100,X126*(U126+N126*V126*W126/100)))</f>
        <v/>
      </c>
      <c r="Z126" s="82" t="str">
        <f t="shared" ref="Z126:Z155" si="34">IF(Y126="","",N126*V126*X126*SQRT(1-(W126/100)^2)+AE126)</f>
        <v/>
      </c>
      <c r="AA126" s="88" t="str">
        <f t="shared" ref="AA126:AA155" si="35">IF(Y126="","",SQRT(Y126^2+Z126^2))</f>
        <v/>
      </c>
      <c r="AB126" s="11"/>
      <c r="AD126" s="14" t="str">
        <f t="shared" ref="AD126:AD189" si="36">IF(OR(AND(M126&lt;&gt;"",N126="",V126=""),AND(M126="",N126&lt;&gt;"",V126=""),AND(O126="",R126="",M126&lt;&gt;""),AND(P126="",S126="",M126&lt;&gt;""),AND(Q126="",T126="",M126&lt;&gt;"")),"▲","")</f>
        <v/>
      </c>
      <c r="AE126" s="13">
        <f t="shared" ref="AE126:AE189" si="37">IF(AND(P126="",S126=""),0,IF(S126="",U126*X126*SQRT(1-(P126/100)^2)/(P126/100),U126*X126*SQRT(1-(S126/100)^2)/(S126/100)))</f>
        <v>0</v>
      </c>
      <c r="AG126" s="7" t="str">
        <f t="shared" ref="AG126:AG189" si="38">IF(Y126="","",Y126/X126)</f>
        <v/>
      </c>
      <c r="AH126" s="7" t="str">
        <f t="shared" ref="AH126:AH189" si="39">IF(Y126="","",Z126/X126)</f>
        <v/>
      </c>
      <c r="AI126" s="7" t="str">
        <f t="shared" ref="AI126:AI189" si="40">IF(Y126="","",AA126/X126)</f>
        <v/>
      </c>
    </row>
    <row r="127" spans="2:35" x14ac:dyDescent="0.15">
      <c r="B127" s="409"/>
      <c r="C127" s="410"/>
      <c r="D127" s="411"/>
      <c r="E127" s="411"/>
      <c r="F127" s="412"/>
      <c r="G127" s="413"/>
      <c r="H127" s="414"/>
      <c r="I127" s="415"/>
      <c r="J127" s="415"/>
      <c r="K127" s="415"/>
      <c r="L127" s="15"/>
      <c r="M127" s="26"/>
      <c r="N127" s="17"/>
      <c r="O127" s="81" t="str">
        <f t="shared" ref="O127:O190" si="41">IF(L127="IM-4P",IF(R127="",IF($I$54=50,IF(ISNA(VLOOKUP(M127,電動機５０,3,FALSE)),"",VLOOKUP(M127,電動機５０,3,FALSE)),IF($I$54=60,IF(ISNA(VLOOKUP(M127,電動機６０,3,FALSE)),"",VLOOKUP(M127,電動機６０,3,FALSE)),"")),""),"")</f>
        <v/>
      </c>
      <c r="P127" s="82" t="str">
        <f t="shared" ref="P127:P190" si="42">IF(L127="IM-4P",IF(S127="",IF($I$54=50,IF(ISNA(VLOOKUP(M127,電動機５０,4,FALSE)),"",VLOOKUP(M127,電動機５０,4,FALSE)),IF($I$54=60,IF(ISNA(VLOOKUP(M127,電動機６０,4,FALSE)),"",VLOOKUP(M127,電動機６０,4,FALSE)),"")),""),"")</f>
        <v/>
      </c>
      <c r="Q127" s="82" t="str">
        <f t="shared" ref="Q127:Q190" si="43">IF(L127="IM-4P",IF(T127="",IF($I$54=50,IF(ISNA(VLOOKUP(M127,電動機５０,2,FALSE)),"",VLOOKUP(M127,電動機５０,2,FALSE)),IF($I$54=60,IF(ISNA(VLOOKUP(M127,電動機６０,2,FALSE)),"",VLOOKUP(M127,電動機６０,2,FALSE)),"")),""),"")</f>
        <v/>
      </c>
      <c r="R127" s="90"/>
      <c r="S127" s="90"/>
      <c r="T127" s="90"/>
      <c r="U127" s="85" t="str">
        <f t="shared" si="32"/>
        <v/>
      </c>
      <c r="V127" s="92"/>
      <c r="W127" s="93"/>
      <c r="X127" s="94"/>
      <c r="Y127" s="87" t="str">
        <f t="shared" si="33"/>
        <v/>
      </c>
      <c r="Z127" s="82" t="str">
        <f t="shared" si="34"/>
        <v/>
      </c>
      <c r="AA127" s="88" t="str">
        <f t="shared" si="35"/>
        <v/>
      </c>
      <c r="AB127" s="11"/>
      <c r="AD127" s="14" t="str">
        <f t="shared" si="36"/>
        <v/>
      </c>
      <c r="AE127" s="13">
        <f t="shared" si="37"/>
        <v>0</v>
      </c>
      <c r="AG127" s="7" t="str">
        <f t="shared" si="38"/>
        <v/>
      </c>
      <c r="AH127" s="7" t="str">
        <f t="shared" si="39"/>
        <v/>
      </c>
      <c r="AI127" s="7" t="str">
        <f t="shared" si="40"/>
        <v/>
      </c>
    </row>
    <row r="128" spans="2:35" x14ac:dyDescent="0.15">
      <c r="B128" s="409"/>
      <c r="C128" s="410"/>
      <c r="D128" s="411"/>
      <c r="E128" s="416"/>
      <c r="F128" s="412"/>
      <c r="G128" s="413"/>
      <c r="H128" s="414"/>
      <c r="I128" s="415"/>
      <c r="J128" s="415"/>
      <c r="K128" s="415"/>
      <c r="L128" s="15"/>
      <c r="M128" s="26"/>
      <c r="N128" s="17"/>
      <c r="O128" s="81" t="str">
        <f t="shared" si="41"/>
        <v/>
      </c>
      <c r="P128" s="82" t="str">
        <f t="shared" si="42"/>
        <v/>
      </c>
      <c r="Q128" s="82" t="str">
        <f t="shared" si="43"/>
        <v/>
      </c>
      <c r="R128" s="90"/>
      <c r="S128" s="90"/>
      <c r="T128" s="90"/>
      <c r="U128" s="85" t="str">
        <f t="shared" si="32"/>
        <v/>
      </c>
      <c r="V128" s="92"/>
      <c r="W128" s="93"/>
      <c r="X128" s="94"/>
      <c r="Y128" s="87" t="str">
        <f t="shared" si="33"/>
        <v/>
      </c>
      <c r="Z128" s="82" t="str">
        <f t="shared" si="34"/>
        <v/>
      </c>
      <c r="AA128" s="88" t="str">
        <f t="shared" si="35"/>
        <v/>
      </c>
      <c r="AB128" s="11"/>
      <c r="AD128" s="14" t="str">
        <f t="shared" si="36"/>
        <v/>
      </c>
      <c r="AE128" s="13">
        <f t="shared" si="37"/>
        <v>0</v>
      </c>
      <c r="AG128" s="7" t="str">
        <f t="shared" si="38"/>
        <v/>
      </c>
      <c r="AH128" s="7" t="str">
        <f t="shared" si="39"/>
        <v/>
      </c>
      <c r="AI128" s="7" t="str">
        <f t="shared" si="40"/>
        <v/>
      </c>
    </row>
    <row r="129" spans="2:35" x14ac:dyDescent="0.15">
      <c r="B129" s="409"/>
      <c r="C129" s="433"/>
      <c r="D129" s="434"/>
      <c r="E129" s="434"/>
      <c r="F129" s="412"/>
      <c r="G129" s="413"/>
      <c r="H129" s="414"/>
      <c r="I129" s="415"/>
      <c r="J129" s="415"/>
      <c r="K129" s="415"/>
      <c r="L129" s="15"/>
      <c r="M129" s="26"/>
      <c r="N129" s="17"/>
      <c r="O129" s="81" t="str">
        <f t="shared" si="41"/>
        <v/>
      </c>
      <c r="P129" s="82" t="str">
        <f t="shared" si="42"/>
        <v/>
      </c>
      <c r="Q129" s="82" t="str">
        <f t="shared" si="43"/>
        <v/>
      </c>
      <c r="R129" s="90"/>
      <c r="S129" s="90"/>
      <c r="T129" s="90"/>
      <c r="U129" s="85" t="str">
        <f t="shared" si="32"/>
        <v/>
      </c>
      <c r="V129" s="92"/>
      <c r="W129" s="93"/>
      <c r="X129" s="94"/>
      <c r="Y129" s="87" t="str">
        <f t="shared" si="33"/>
        <v/>
      </c>
      <c r="Z129" s="82" t="str">
        <f t="shared" si="34"/>
        <v/>
      </c>
      <c r="AA129" s="88" t="str">
        <f t="shared" si="35"/>
        <v/>
      </c>
      <c r="AB129" s="11"/>
      <c r="AD129" s="14" t="str">
        <f t="shared" si="36"/>
        <v/>
      </c>
      <c r="AE129" s="13">
        <f t="shared" si="37"/>
        <v>0</v>
      </c>
      <c r="AG129" s="7" t="str">
        <f t="shared" si="38"/>
        <v/>
      </c>
      <c r="AH129" s="7" t="str">
        <f t="shared" si="39"/>
        <v/>
      </c>
      <c r="AI129" s="7" t="str">
        <f t="shared" si="40"/>
        <v/>
      </c>
    </row>
    <row r="130" spans="2:35" x14ac:dyDescent="0.15">
      <c r="B130" s="409"/>
      <c r="C130" s="410"/>
      <c r="D130" s="411"/>
      <c r="E130" s="411"/>
      <c r="F130" s="412"/>
      <c r="G130" s="413"/>
      <c r="H130" s="414"/>
      <c r="I130" s="415"/>
      <c r="J130" s="415"/>
      <c r="K130" s="417"/>
      <c r="L130" s="15"/>
      <c r="M130" s="26"/>
      <c r="N130" s="17"/>
      <c r="O130" s="81" t="str">
        <f t="shared" si="41"/>
        <v/>
      </c>
      <c r="P130" s="82" t="str">
        <f t="shared" si="42"/>
        <v/>
      </c>
      <c r="Q130" s="82" t="str">
        <f t="shared" si="43"/>
        <v/>
      </c>
      <c r="R130" s="90"/>
      <c r="S130" s="90"/>
      <c r="T130" s="90"/>
      <c r="U130" s="85" t="str">
        <f t="shared" si="32"/>
        <v/>
      </c>
      <c r="V130" s="92"/>
      <c r="W130" s="93"/>
      <c r="X130" s="94"/>
      <c r="Y130" s="87" t="str">
        <f t="shared" si="33"/>
        <v/>
      </c>
      <c r="Z130" s="82" t="str">
        <f t="shared" si="34"/>
        <v/>
      </c>
      <c r="AA130" s="88" t="str">
        <f t="shared" si="35"/>
        <v/>
      </c>
      <c r="AB130" s="11"/>
      <c r="AD130" s="14" t="str">
        <f t="shared" si="36"/>
        <v/>
      </c>
      <c r="AE130" s="13">
        <f t="shared" si="37"/>
        <v>0</v>
      </c>
      <c r="AG130" s="7" t="str">
        <f t="shared" si="38"/>
        <v/>
      </c>
      <c r="AH130" s="7" t="str">
        <f t="shared" si="39"/>
        <v/>
      </c>
      <c r="AI130" s="7" t="str">
        <f t="shared" si="40"/>
        <v/>
      </c>
    </row>
    <row r="131" spans="2:35" x14ac:dyDescent="0.15">
      <c r="B131" s="409"/>
      <c r="C131" s="410"/>
      <c r="D131" s="411"/>
      <c r="E131" s="411"/>
      <c r="F131" s="412"/>
      <c r="G131" s="413"/>
      <c r="H131" s="414"/>
      <c r="I131" s="415"/>
      <c r="J131" s="415"/>
      <c r="K131" s="417"/>
      <c r="L131" s="15"/>
      <c r="M131" s="26"/>
      <c r="N131" s="17"/>
      <c r="O131" s="81" t="str">
        <f t="shared" si="41"/>
        <v/>
      </c>
      <c r="P131" s="82" t="str">
        <f t="shared" si="42"/>
        <v/>
      </c>
      <c r="Q131" s="82" t="str">
        <f t="shared" si="43"/>
        <v/>
      </c>
      <c r="R131" s="90"/>
      <c r="S131" s="90"/>
      <c r="T131" s="90"/>
      <c r="U131" s="85" t="str">
        <f t="shared" si="32"/>
        <v/>
      </c>
      <c r="V131" s="92"/>
      <c r="W131" s="93"/>
      <c r="X131" s="94"/>
      <c r="Y131" s="87" t="str">
        <f t="shared" si="33"/>
        <v/>
      </c>
      <c r="Z131" s="82" t="str">
        <f t="shared" si="34"/>
        <v/>
      </c>
      <c r="AA131" s="88" t="str">
        <f t="shared" si="35"/>
        <v/>
      </c>
      <c r="AB131" s="11"/>
      <c r="AD131" s="14" t="str">
        <f t="shared" si="36"/>
        <v/>
      </c>
      <c r="AE131" s="13">
        <f t="shared" si="37"/>
        <v>0</v>
      </c>
      <c r="AG131" s="7" t="str">
        <f t="shared" si="38"/>
        <v/>
      </c>
      <c r="AH131" s="7" t="str">
        <f t="shared" si="39"/>
        <v/>
      </c>
      <c r="AI131" s="7" t="str">
        <f t="shared" si="40"/>
        <v/>
      </c>
    </row>
    <row r="132" spans="2:35" x14ac:dyDescent="0.15">
      <c r="B132" s="409"/>
      <c r="C132" s="410"/>
      <c r="D132" s="411"/>
      <c r="E132" s="411"/>
      <c r="F132" s="412"/>
      <c r="G132" s="413"/>
      <c r="H132" s="414"/>
      <c r="I132" s="415"/>
      <c r="J132" s="415"/>
      <c r="K132" s="415"/>
      <c r="L132" s="15"/>
      <c r="M132" s="26"/>
      <c r="N132" s="17"/>
      <c r="O132" s="81" t="str">
        <f t="shared" si="41"/>
        <v/>
      </c>
      <c r="P132" s="82" t="str">
        <f t="shared" si="42"/>
        <v/>
      </c>
      <c r="Q132" s="82" t="str">
        <f t="shared" si="43"/>
        <v/>
      </c>
      <c r="R132" s="90"/>
      <c r="S132" s="90"/>
      <c r="T132" s="90"/>
      <c r="U132" s="85" t="str">
        <f t="shared" si="32"/>
        <v/>
      </c>
      <c r="V132" s="92"/>
      <c r="W132" s="93"/>
      <c r="X132" s="94"/>
      <c r="Y132" s="87" t="str">
        <f t="shared" si="33"/>
        <v/>
      </c>
      <c r="Z132" s="82" t="str">
        <f t="shared" si="34"/>
        <v/>
      </c>
      <c r="AA132" s="88" t="str">
        <f t="shared" si="35"/>
        <v/>
      </c>
      <c r="AB132" s="11"/>
      <c r="AD132" s="14" t="str">
        <f t="shared" si="36"/>
        <v/>
      </c>
      <c r="AE132" s="13">
        <f t="shared" si="37"/>
        <v>0</v>
      </c>
      <c r="AG132" s="7" t="str">
        <f t="shared" si="38"/>
        <v/>
      </c>
      <c r="AH132" s="7" t="str">
        <f t="shared" si="39"/>
        <v/>
      </c>
      <c r="AI132" s="7" t="str">
        <f t="shared" si="40"/>
        <v/>
      </c>
    </row>
    <row r="133" spans="2:35" x14ac:dyDescent="0.15">
      <c r="B133" s="409"/>
      <c r="C133" s="433"/>
      <c r="D133" s="434"/>
      <c r="E133" s="434"/>
      <c r="F133" s="412"/>
      <c r="G133" s="413"/>
      <c r="H133" s="414"/>
      <c r="I133" s="415"/>
      <c r="J133" s="415"/>
      <c r="K133" s="417"/>
      <c r="L133" s="15"/>
      <c r="M133" s="26"/>
      <c r="N133" s="17"/>
      <c r="O133" s="81" t="str">
        <f t="shared" si="41"/>
        <v/>
      </c>
      <c r="P133" s="82" t="str">
        <f t="shared" si="42"/>
        <v/>
      </c>
      <c r="Q133" s="82" t="str">
        <f t="shared" si="43"/>
        <v/>
      </c>
      <c r="R133" s="90"/>
      <c r="S133" s="90"/>
      <c r="T133" s="90"/>
      <c r="U133" s="85" t="str">
        <f t="shared" si="32"/>
        <v/>
      </c>
      <c r="V133" s="92"/>
      <c r="W133" s="93"/>
      <c r="X133" s="94"/>
      <c r="Y133" s="87" t="str">
        <f t="shared" si="33"/>
        <v/>
      </c>
      <c r="Z133" s="82" t="str">
        <f t="shared" si="34"/>
        <v/>
      </c>
      <c r="AA133" s="88" t="str">
        <f t="shared" si="35"/>
        <v/>
      </c>
      <c r="AB133" s="11"/>
      <c r="AD133" s="14" t="str">
        <f t="shared" si="36"/>
        <v/>
      </c>
      <c r="AE133" s="13">
        <f t="shared" si="37"/>
        <v>0</v>
      </c>
      <c r="AG133" s="7" t="str">
        <f t="shared" si="38"/>
        <v/>
      </c>
      <c r="AH133" s="7" t="str">
        <f t="shared" si="39"/>
        <v/>
      </c>
      <c r="AI133" s="7" t="str">
        <f t="shared" si="40"/>
        <v/>
      </c>
    </row>
    <row r="134" spans="2:35" x14ac:dyDescent="0.15">
      <c r="B134" s="409"/>
      <c r="C134" s="410"/>
      <c r="D134" s="411"/>
      <c r="E134" s="411"/>
      <c r="F134" s="412"/>
      <c r="G134" s="413"/>
      <c r="H134" s="414"/>
      <c r="I134" s="415"/>
      <c r="J134" s="415"/>
      <c r="K134" s="417"/>
      <c r="L134" s="15"/>
      <c r="M134" s="26"/>
      <c r="N134" s="17"/>
      <c r="O134" s="81" t="str">
        <f t="shared" si="41"/>
        <v/>
      </c>
      <c r="P134" s="82" t="str">
        <f t="shared" si="42"/>
        <v/>
      </c>
      <c r="Q134" s="82" t="str">
        <f t="shared" si="43"/>
        <v/>
      </c>
      <c r="R134" s="90"/>
      <c r="S134" s="90"/>
      <c r="T134" s="90"/>
      <c r="U134" s="85" t="str">
        <f t="shared" si="32"/>
        <v/>
      </c>
      <c r="V134" s="92"/>
      <c r="W134" s="93"/>
      <c r="X134" s="94"/>
      <c r="Y134" s="87" t="str">
        <f t="shared" si="33"/>
        <v/>
      </c>
      <c r="Z134" s="82" t="str">
        <f t="shared" si="34"/>
        <v/>
      </c>
      <c r="AA134" s="88" t="str">
        <f t="shared" si="35"/>
        <v/>
      </c>
      <c r="AB134" s="11"/>
      <c r="AD134" s="14" t="str">
        <f t="shared" si="36"/>
        <v/>
      </c>
      <c r="AE134" s="13">
        <f t="shared" si="37"/>
        <v>0</v>
      </c>
      <c r="AG134" s="7" t="str">
        <f t="shared" si="38"/>
        <v/>
      </c>
      <c r="AH134" s="7" t="str">
        <f t="shared" si="39"/>
        <v/>
      </c>
      <c r="AI134" s="7" t="str">
        <f t="shared" si="40"/>
        <v/>
      </c>
    </row>
    <row r="135" spans="2:35" x14ac:dyDescent="0.15">
      <c r="B135" s="409"/>
      <c r="C135" s="433"/>
      <c r="D135" s="434"/>
      <c r="E135" s="434"/>
      <c r="F135" s="412"/>
      <c r="G135" s="413"/>
      <c r="H135" s="414"/>
      <c r="I135" s="415"/>
      <c r="J135" s="415"/>
      <c r="K135" s="415"/>
      <c r="L135" s="15"/>
      <c r="M135" s="26"/>
      <c r="N135" s="17"/>
      <c r="O135" s="81" t="str">
        <f t="shared" si="41"/>
        <v/>
      </c>
      <c r="P135" s="82" t="str">
        <f t="shared" si="42"/>
        <v/>
      </c>
      <c r="Q135" s="82" t="str">
        <f t="shared" si="43"/>
        <v/>
      </c>
      <c r="R135" s="90"/>
      <c r="S135" s="90"/>
      <c r="T135" s="90"/>
      <c r="U135" s="85" t="str">
        <f t="shared" si="32"/>
        <v/>
      </c>
      <c r="V135" s="92"/>
      <c r="W135" s="93"/>
      <c r="X135" s="94"/>
      <c r="Y135" s="87" t="str">
        <f t="shared" si="33"/>
        <v/>
      </c>
      <c r="Z135" s="82" t="str">
        <f t="shared" si="34"/>
        <v/>
      </c>
      <c r="AA135" s="88" t="str">
        <f t="shared" si="35"/>
        <v/>
      </c>
      <c r="AB135" s="11"/>
      <c r="AD135" s="14" t="str">
        <f t="shared" si="36"/>
        <v/>
      </c>
      <c r="AE135" s="13">
        <f t="shared" si="37"/>
        <v>0</v>
      </c>
      <c r="AG135" s="7" t="str">
        <f t="shared" si="38"/>
        <v/>
      </c>
      <c r="AH135" s="7" t="str">
        <f t="shared" si="39"/>
        <v/>
      </c>
      <c r="AI135" s="7" t="str">
        <f t="shared" si="40"/>
        <v/>
      </c>
    </row>
    <row r="136" spans="2:35" x14ac:dyDescent="0.15">
      <c r="B136" s="409"/>
      <c r="C136" s="410"/>
      <c r="D136" s="411"/>
      <c r="E136" s="411"/>
      <c r="F136" s="412"/>
      <c r="G136" s="413"/>
      <c r="H136" s="414"/>
      <c r="I136" s="415"/>
      <c r="J136" s="415"/>
      <c r="K136" s="415"/>
      <c r="L136" s="15"/>
      <c r="M136" s="26"/>
      <c r="N136" s="17"/>
      <c r="O136" s="81" t="str">
        <f t="shared" si="41"/>
        <v/>
      </c>
      <c r="P136" s="82" t="str">
        <f t="shared" si="42"/>
        <v/>
      </c>
      <c r="Q136" s="82" t="str">
        <f t="shared" si="43"/>
        <v/>
      </c>
      <c r="R136" s="90"/>
      <c r="S136" s="90"/>
      <c r="T136" s="90"/>
      <c r="U136" s="85" t="str">
        <f t="shared" si="32"/>
        <v/>
      </c>
      <c r="V136" s="92"/>
      <c r="W136" s="93"/>
      <c r="X136" s="94"/>
      <c r="Y136" s="87" t="str">
        <f t="shared" si="33"/>
        <v/>
      </c>
      <c r="Z136" s="82" t="str">
        <f t="shared" si="34"/>
        <v/>
      </c>
      <c r="AA136" s="88" t="str">
        <f t="shared" si="35"/>
        <v/>
      </c>
      <c r="AB136" s="11"/>
      <c r="AD136" s="14" t="str">
        <f t="shared" si="36"/>
        <v/>
      </c>
      <c r="AE136" s="13">
        <f t="shared" si="37"/>
        <v>0</v>
      </c>
      <c r="AG136" s="7" t="str">
        <f t="shared" si="38"/>
        <v/>
      </c>
      <c r="AH136" s="7" t="str">
        <f t="shared" si="39"/>
        <v/>
      </c>
      <c r="AI136" s="7" t="str">
        <f t="shared" si="40"/>
        <v/>
      </c>
    </row>
    <row r="137" spans="2:35" x14ac:dyDescent="0.15">
      <c r="B137" s="409"/>
      <c r="C137" s="433"/>
      <c r="D137" s="434"/>
      <c r="E137" s="434"/>
      <c r="F137" s="412"/>
      <c r="G137" s="413"/>
      <c r="H137" s="414"/>
      <c r="I137" s="415"/>
      <c r="J137" s="415"/>
      <c r="K137" s="415"/>
      <c r="L137" s="15"/>
      <c r="M137" s="26"/>
      <c r="N137" s="17"/>
      <c r="O137" s="81" t="str">
        <f t="shared" si="41"/>
        <v/>
      </c>
      <c r="P137" s="82" t="str">
        <f t="shared" si="42"/>
        <v/>
      </c>
      <c r="Q137" s="82" t="str">
        <f t="shared" si="43"/>
        <v/>
      </c>
      <c r="R137" s="90"/>
      <c r="S137" s="90"/>
      <c r="T137" s="90"/>
      <c r="U137" s="85" t="str">
        <f t="shared" si="32"/>
        <v/>
      </c>
      <c r="V137" s="92"/>
      <c r="W137" s="93"/>
      <c r="X137" s="94"/>
      <c r="Y137" s="87" t="str">
        <f t="shared" si="33"/>
        <v/>
      </c>
      <c r="Z137" s="82" t="str">
        <f t="shared" si="34"/>
        <v/>
      </c>
      <c r="AA137" s="88" t="str">
        <f t="shared" si="35"/>
        <v/>
      </c>
      <c r="AB137" s="11"/>
      <c r="AD137" s="14" t="str">
        <f t="shared" si="36"/>
        <v/>
      </c>
      <c r="AE137" s="13">
        <f t="shared" si="37"/>
        <v>0</v>
      </c>
      <c r="AG137" s="7" t="str">
        <f t="shared" si="38"/>
        <v/>
      </c>
      <c r="AH137" s="7" t="str">
        <f t="shared" si="39"/>
        <v/>
      </c>
      <c r="AI137" s="7" t="str">
        <f t="shared" si="40"/>
        <v/>
      </c>
    </row>
    <row r="138" spans="2:35" x14ac:dyDescent="0.15">
      <c r="B138" s="409"/>
      <c r="C138" s="410"/>
      <c r="D138" s="411"/>
      <c r="E138" s="411"/>
      <c r="F138" s="412"/>
      <c r="G138" s="413"/>
      <c r="H138" s="414"/>
      <c r="I138" s="415"/>
      <c r="J138" s="415"/>
      <c r="K138" s="417"/>
      <c r="L138" s="15"/>
      <c r="M138" s="26"/>
      <c r="N138" s="17"/>
      <c r="O138" s="81" t="str">
        <f t="shared" si="41"/>
        <v/>
      </c>
      <c r="P138" s="82" t="str">
        <f t="shared" si="42"/>
        <v/>
      </c>
      <c r="Q138" s="82" t="str">
        <f t="shared" si="43"/>
        <v/>
      </c>
      <c r="R138" s="90"/>
      <c r="S138" s="90"/>
      <c r="T138" s="90"/>
      <c r="U138" s="85" t="str">
        <f t="shared" si="32"/>
        <v/>
      </c>
      <c r="V138" s="92"/>
      <c r="W138" s="93"/>
      <c r="X138" s="94"/>
      <c r="Y138" s="87" t="str">
        <f t="shared" si="33"/>
        <v/>
      </c>
      <c r="Z138" s="82" t="str">
        <f t="shared" si="34"/>
        <v/>
      </c>
      <c r="AA138" s="88" t="str">
        <f t="shared" si="35"/>
        <v/>
      </c>
      <c r="AB138" s="11"/>
      <c r="AD138" s="14" t="str">
        <f t="shared" si="36"/>
        <v/>
      </c>
      <c r="AE138" s="13">
        <f t="shared" si="37"/>
        <v>0</v>
      </c>
      <c r="AG138" s="7" t="str">
        <f t="shared" si="38"/>
        <v/>
      </c>
      <c r="AH138" s="7" t="str">
        <f t="shared" si="39"/>
        <v/>
      </c>
      <c r="AI138" s="7" t="str">
        <f t="shared" si="40"/>
        <v/>
      </c>
    </row>
    <row r="139" spans="2:35" x14ac:dyDescent="0.15">
      <c r="B139" s="409"/>
      <c r="C139" s="410"/>
      <c r="D139" s="411"/>
      <c r="E139" s="411"/>
      <c r="F139" s="412"/>
      <c r="G139" s="413"/>
      <c r="H139" s="414"/>
      <c r="I139" s="415"/>
      <c r="J139" s="415"/>
      <c r="K139" s="417"/>
      <c r="L139" s="15"/>
      <c r="M139" s="26"/>
      <c r="N139" s="17"/>
      <c r="O139" s="81" t="str">
        <f t="shared" si="41"/>
        <v/>
      </c>
      <c r="P139" s="82" t="str">
        <f t="shared" si="42"/>
        <v/>
      </c>
      <c r="Q139" s="82" t="str">
        <f t="shared" si="43"/>
        <v/>
      </c>
      <c r="R139" s="90"/>
      <c r="S139" s="90"/>
      <c r="T139" s="90"/>
      <c r="U139" s="85" t="str">
        <f t="shared" ref="U139:U155" si="44">IF(M139="","",IF(AND(R139="",T139=""),M139*N139*Q139/O139,IF(AND(R139="",T139&lt;&gt;""),M139*N139*T139/O139,IF(AND(R139&lt;&gt;"",T139=""),M139*N139*Q139/R139,IF(AND(R139&lt;&gt;"",T139&lt;&gt;""),M139*N139*T139/R139)))))</f>
        <v/>
      </c>
      <c r="V139" s="92"/>
      <c r="W139" s="93"/>
      <c r="X139" s="94"/>
      <c r="Y139" s="87" t="str">
        <f t="shared" si="33"/>
        <v/>
      </c>
      <c r="Z139" s="82" t="str">
        <f t="shared" si="34"/>
        <v/>
      </c>
      <c r="AA139" s="88" t="str">
        <f t="shared" si="35"/>
        <v/>
      </c>
      <c r="AB139" s="11"/>
      <c r="AD139" s="14" t="str">
        <f t="shared" si="36"/>
        <v/>
      </c>
      <c r="AE139" s="13">
        <f t="shared" si="37"/>
        <v>0</v>
      </c>
      <c r="AG139" s="7" t="str">
        <f t="shared" si="38"/>
        <v/>
      </c>
      <c r="AH139" s="7" t="str">
        <f t="shared" si="39"/>
        <v/>
      </c>
      <c r="AI139" s="7" t="str">
        <f t="shared" si="40"/>
        <v/>
      </c>
    </row>
    <row r="140" spans="2:35" x14ac:dyDescent="0.15">
      <c r="B140" s="409"/>
      <c r="C140" s="410"/>
      <c r="D140" s="411"/>
      <c r="E140" s="411"/>
      <c r="F140" s="412"/>
      <c r="G140" s="413"/>
      <c r="H140" s="414"/>
      <c r="I140" s="415"/>
      <c r="J140" s="415"/>
      <c r="K140" s="415"/>
      <c r="L140" s="15"/>
      <c r="M140" s="26"/>
      <c r="N140" s="17"/>
      <c r="O140" s="81" t="str">
        <f t="shared" si="41"/>
        <v/>
      </c>
      <c r="P140" s="82" t="str">
        <f t="shared" si="42"/>
        <v/>
      </c>
      <c r="Q140" s="82" t="str">
        <f t="shared" si="43"/>
        <v/>
      </c>
      <c r="R140" s="90"/>
      <c r="S140" s="90"/>
      <c r="T140" s="90"/>
      <c r="U140" s="85" t="str">
        <f>IF(M140="","",IF(AND(R140="",T140=""),M140*N140*Q140/O140,IF(AND(R140="",T140&lt;&gt;""),M140*N140*T140/O140,IF(AND(R140&lt;&gt;"",T140=""),M140*N140*Q140/R140,IF(AND(R140&lt;&gt;"",T140&lt;&gt;""),M140*N140*T140/R140)))))</f>
        <v/>
      </c>
      <c r="V140" s="92"/>
      <c r="W140" s="93"/>
      <c r="X140" s="94"/>
      <c r="Y140" s="87" t="str">
        <f t="shared" si="33"/>
        <v/>
      </c>
      <c r="Z140" s="82" t="str">
        <f t="shared" si="34"/>
        <v/>
      </c>
      <c r="AA140" s="88" t="str">
        <f t="shared" si="35"/>
        <v/>
      </c>
      <c r="AB140" s="11"/>
      <c r="AD140" s="14" t="str">
        <f t="shared" si="36"/>
        <v/>
      </c>
      <c r="AE140" s="13">
        <f t="shared" si="37"/>
        <v>0</v>
      </c>
      <c r="AG140" s="7" t="str">
        <f t="shared" si="38"/>
        <v/>
      </c>
      <c r="AH140" s="7" t="str">
        <f t="shared" si="39"/>
        <v/>
      </c>
      <c r="AI140" s="7" t="str">
        <f t="shared" si="40"/>
        <v/>
      </c>
    </row>
    <row r="141" spans="2:35" x14ac:dyDescent="0.15">
      <c r="B141" s="409"/>
      <c r="C141" s="433"/>
      <c r="D141" s="434"/>
      <c r="E141" s="434"/>
      <c r="F141" s="412"/>
      <c r="G141" s="413"/>
      <c r="H141" s="414"/>
      <c r="I141" s="415"/>
      <c r="J141" s="415"/>
      <c r="K141" s="415"/>
      <c r="L141" s="15"/>
      <c r="M141" s="26"/>
      <c r="N141" s="17"/>
      <c r="O141" s="81" t="str">
        <f t="shared" si="41"/>
        <v/>
      </c>
      <c r="P141" s="82" t="str">
        <f t="shared" si="42"/>
        <v/>
      </c>
      <c r="Q141" s="82" t="str">
        <f t="shared" si="43"/>
        <v/>
      </c>
      <c r="R141" s="90"/>
      <c r="S141" s="90"/>
      <c r="T141" s="90"/>
      <c r="U141" s="85" t="str">
        <f t="shared" si="44"/>
        <v/>
      </c>
      <c r="V141" s="92"/>
      <c r="W141" s="93"/>
      <c r="X141" s="94"/>
      <c r="Y141" s="87" t="str">
        <f t="shared" si="33"/>
        <v/>
      </c>
      <c r="Z141" s="82" t="str">
        <f t="shared" si="34"/>
        <v/>
      </c>
      <c r="AA141" s="88" t="str">
        <f t="shared" si="35"/>
        <v/>
      </c>
      <c r="AB141" s="11"/>
      <c r="AD141" s="14" t="str">
        <f t="shared" si="36"/>
        <v/>
      </c>
      <c r="AE141" s="13">
        <f t="shared" si="37"/>
        <v>0</v>
      </c>
      <c r="AG141" s="7" t="str">
        <f t="shared" si="38"/>
        <v/>
      </c>
      <c r="AH141" s="7" t="str">
        <f t="shared" si="39"/>
        <v/>
      </c>
      <c r="AI141" s="7" t="str">
        <f t="shared" si="40"/>
        <v/>
      </c>
    </row>
    <row r="142" spans="2:35" x14ac:dyDescent="0.15">
      <c r="B142" s="409"/>
      <c r="C142" s="433"/>
      <c r="D142" s="434"/>
      <c r="E142" s="434"/>
      <c r="F142" s="412"/>
      <c r="G142" s="413"/>
      <c r="H142" s="414"/>
      <c r="I142" s="415"/>
      <c r="J142" s="415"/>
      <c r="K142" s="415"/>
      <c r="L142" s="15"/>
      <c r="M142" s="26"/>
      <c r="N142" s="17"/>
      <c r="O142" s="81" t="str">
        <f t="shared" si="41"/>
        <v/>
      </c>
      <c r="P142" s="82" t="str">
        <f t="shared" si="42"/>
        <v/>
      </c>
      <c r="Q142" s="82" t="str">
        <f t="shared" si="43"/>
        <v/>
      </c>
      <c r="R142" s="90"/>
      <c r="S142" s="90"/>
      <c r="T142" s="90"/>
      <c r="U142" s="85" t="str">
        <f t="shared" si="44"/>
        <v/>
      </c>
      <c r="V142" s="92"/>
      <c r="W142" s="93"/>
      <c r="X142" s="94"/>
      <c r="Y142" s="87" t="str">
        <f t="shared" si="33"/>
        <v/>
      </c>
      <c r="Z142" s="82" t="str">
        <f t="shared" si="34"/>
        <v/>
      </c>
      <c r="AA142" s="88" t="str">
        <f t="shared" si="35"/>
        <v/>
      </c>
      <c r="AB142" s="11"/>
      <c r="AD142" s="14" t="str">
        <f t="shared" si="36"/>
        <v/>
      </c>
      <c r="AE142" s="13">
        <f t="shared" si="37"/>
        <v>0</v>
      </c>
      <c r="AG142" s="7" t="str">
        <f t="shared" si="38"/>
        <v/>
      </c>
      <c r="AH142" s="7" t="str">
        <f t="shared" si="39"/>
        <v/>
      </c>
      <c r="AI142" s="7" t="str">
        <f t="shared" si="40"/>
        <v/>
      </c>
    </row>
    <row r="143" spans="2:35" x14ac:dyDescent="0.15">
      <c r="B143" s="409"/>
      <c r="C143" s="433"/>
      <c r="D143" s="434"/>
      <c r="E143" s="434"/>
      <c r="F143" s="412"/>
      <c r="G143" s="413"/>
      <c r="H143" s="414"/>
      <c r="I143" s="415"/>
      <c r="J143" s="415"/>
      <c r="K143" s="417"/>
      <c r="L143" s="15"/>
      <c r="M143" s="26"/>
      <c r="N143" s="17"/>
      <c r="O143" s="81" t="str">
        <f t="shared" si="41"/>
        <v/>
      </c>
      <c r="P143" s="82" t="str">
        <f t="shared" si="42"/>
        <v/>
      </c>
      <c r="Q143" s="82" t="str">
        <f t="shared" si="43"/>
        <v/>
      </c>
      <c r="R143" s="90"/>
      <c r="S143" s="90"/>
      <c r="T143" s="90"/>
      <c r="U143" s="85" t="str">
        <f>IF(M143="","",IF(AND(R143="",T143=""),M143*N143*Q143/O143,IF(AND(R143="",T143&lt;&gt;""),M143*N143*T143/O143,IF(AND(R143&lt;&gt;"",T143=""),M143*N143*Q143/R143,IF(AND(R143&lt;&gt;"",T143&lt;&gt;""),M143*N143*T143/R143)))))</f>
        <v/>
      </c>
      <c r="V143" s="92"/>
      <c r="W143" s="93"/>
      <c r="X143" s="94"/>
      <c r="Y143" s="87" t="str">
        <f t="shared" si="33"/>
        <v/>
      </c>
      <c r="Z143" s="82" t="str">
        <f t="shared" si="34"/>
        <v/>
      </c>
      <c r="AA143" s="88" t="str">
        <f t="shared" si="35"/>
        <v/>
      </c>
      <c r="AB143" s="11"/>
      <c r="AD143" s="14" t="str">
        <f t="shared" si="36"/>
        <v/>
      </c>
      <c r="AE143" s="13">
        <f t="shared" si="37"/>
        <v>0</v>
      </c>
      <c r="AG143" s="7" t="str">
        <f t="shared" si="38"/>
        <v/>
      </c>
      <c r="AH143" s="7" t="str">
        <f t="shared" si="39"/>
        <v/>
      </c>
      <c r="AI143" s="7" t="str">
        <f t="shared" si="40"/>
        <v/>
      </c>
    </row>
    <row r="144" spans="2:35" x14ac:dyDescent="0.15">
      <c r="B144" s="409"/>
      <c r="C144" s="410"/>
      <c r="D144" s="411"/>
      <c r="E144" s="411"/>
      <c r="F144" s="412"/>
      <c r="G144" s="413"/>
      <c r="H144" s="414"/>
      <c r="I144" s="415"/>
      <c r="J144" s="415"/>
      <c r="K144" s="415"/>
      <c r="L144" s="15"/>
      <c r="M144" s="26"/>
      <c r="N144" s="17"/>
      <c r="O144" s="81" t="str">
        <f t="shared" si="41"/>
        <v/>
      </c>
      <c r="P144" s="82" t="str">
        <f t="shared" si="42"/>
        <v/>
      </c>
      <c r="Q144" s="82" t="str">
        <f t="shared" si="43"/>
        <v/>
      </c>
      <c r="R144" s="90"/>
      <c r="S144" s="90"/>
      <c r="T144" s="90"/>
      <c r="U144" s="85" t="str">
        <f t="shared" si="44"/>
        <v/>
      </c>
      <c r="V144" s="92"/>
      <c r="W144" s="93"/>
      <c r="X144" s="94"/>
      <c r="Y144" s="87" t="str">
        <f t="shared" si="33"/>
        <v/>
      </c>
      <c r="Z144" s="82" t="str">
        <f t="shared" si="34"/>
        <v/>
      </c>
      <c r="AA144" s="88" t="str">
        <f t="shared" si="35"/>
        <v/>
      </c>
      <c r="AB144" s="11"/>
      <c r="AD144" s="14" t="str">
        <f t="shared" si="36"/>
        <v/>
      </c>
      <c r="AE144" s="13">
        <f t="shared" si="37"/>
        <v>0</v>
      </c>
      <c r="AG144" s="7" t="str">
        <f t="shared" si="38"/>
        <v/>
      </c>
      <c r="AH144" s="7" t="str">
        <f t="shared" si="39"/>
        <v/>
      </c>
      <c r="AI144" s="7" t="str">
        <f t="shared" si="40"/>
        <v/>
      </c>
    </row>
    <row r="145" spans="2:35" x14ac:dyDescent="0.15">
      <c r="B145" s="409"/>
      <c r="C145" s="410"/>
      <c r="D145" s="411"/>
      <c r="E145" s="411"/>
      <c r="F145" s="412"/>
      <c r="G145" s="413"/>
      <c r="H145" s="414"/>
      <c r="I145" s="415"/>
      <c r="J145" s="415"/>
      <c r="K145" s="415"/>
      <c r="L145" s="15"/>
      <c r="M145" s="26"/>
      <c r="N145" s="17"/>
      <c r="O145" s="81" t="str">
        <f t="shared" si="41"/>
        <v/>
      </c>
      <c r="P145" s="82" t="str">
        <f t="shared" si="42"/>
        <v/>
      </c>
      <c r="Q145" s="82" t="str">
        <f t="shared" si="43"/>
        <v/>
      </c>
      <c r="R145" s="90"/>
      <c r="S145" s="90"/>
      <c r="T145" s="90"/>
      <c r="U145" s="85" t="str">
        <f t="shared" si="44"/>
        <v/>
      </c>
      <c r="V145" s="92"/>
      <c r="W145" s="93"/>
      <c r="X145" s="94"/>
      <c r="Y145" s="87" t="str">
        <f t="shared" si="33"/>
        <v/>
      </c>
      <c r="Z145" s="82" t="str">
        <f t="shared" si="34"/>
        <v/>
      </c>
      <c r="AA145" s="88" t="str">
        <f t="shared" si="35"/>
        <v/>
      </c>
      <c r="AB145" s="11"/>
      <c r="AD145" s="14" t="str">
        <f t="shared" si="36"/>
        <v/>
      </c>
      <c r="AE145" s="13">
        <f t="shared" si="37"/>
        <v>0</v>
      </c>
      <c r="AG145" s="7" t="str">
        <f t="shared" si="38"/>
        <v/>
      </c>
      <c r="AH145" s="7" t="str">
        <f t="shared" si="39"/>
        <v/>
      </c>
      <c r="AI145" s="7" t="str">
        <f t="shared" si="40"/>
        <v/>
      </c>
    </row>
    <row r="146" spans="2:35" x14ac:dyDescent="0.15">
      <c r="B146" s="409"/>
      <c r="C146" s="410"/>
      <c r="D146" s="411"/>
      <c r="E146" s="411"/>
      <c r="F146" s="412"/>
      <c r="G146" s="413"/>
      <c r="H146" s="414"/>
      <c r="I146" s="415"/>
      <c r="J146" s="415"/>
      <c r="K146" s="415"/>
      <c r="L146" s="15"/>
      <c r="M146" s="26"/>
      <c r="N146" s="17"/>
      <c r="O146" s="81" t="str">
        <f t="shared" si="41"/>
        <v/>
      </c>
      <c r="P146" s="82" t="str">
        <f t="shared" si="42"/>
        <v/>
      </c>
      <c r="Q146" s="82" t="str">
        <f t="shared" si="43"/>
        <v/>
      </c>
      <c r="R146" s="90"/>
      <c r="S146" s="90"/>
      <c r="T146" s="90"/>
      <c r="U146" s="85" t="str">
        <f t="shared" si="44"/>
        <v/>
      </c>
      <c r="V146" s="92"/>
      <c r="W146" s="93"/>
      <c r="X146" s="94"/>
      <c r="Y146" s="87" t="str">
        <f t="shared" si="33"/>
        <v/>
      </c>
      <c r="Z146" s="82" t="str">
        <f t="shared" si="34"/>
        <v/>
      </c>
      <c r="AA146" s="88" t="str">
        <f t="shared" si="35"/>
        <v/>
      </c>
      <c r="AB146" s="11"/>
      <c r="AD146" s="14" t="str">
        <f t="shared" si="36"/>
        <v/>
      </c>
      <c r="AE146" s="13">
        <f t="shared" si="37"/>
        <v>0</v>
      </c>
      <c r="AG146" s="7" t="str">
        <f t="shared" si="38"/>
        <v/>
      </c>
      <c r="AH146" s="7" t="str">
        <f t="shared" si="39"/>
        <v/>
      </c>
      <c r="AI146" s="7" t="str">
        <f t="shared" si="40"/>
        <v/>
      </c>
    </row>
    <row r="147" spans="2:35" x14ac:dyDescent="0.15">
      <c r="B147" s="409"/>
      <c r="C147" s="433"/>
      <c r="D147" s="434"/>
      <c r="E147" s="434"/>
      <c r="F147" s="412"/>
      <c r="G147" s="413"/>
      <c r="H147" s="414"/>
      <c r="I147" s="415"/>
      <c r="J147" s="415"/>
      <c r="K147" s="415"/>
      <c r="L147" s="15"/>
      <c r="M147" s="26"/>
      <c r="N147" s="17"/>
      <c r="O147" s="81" t="str">
        <f t="shared" si="41"/>
        <v/>
      </c>
      <c r="P147" s="82" t="str">
        <f t="shared" si="42"/>
        <v/>
      </c>
      <c r="Q147" s="82" t="str">
        <f t="shared" si="43"/>
        <v/>
      </c>
      <c r="R147" s="90"/>
      <c r="S147" s="90"/>
      <c r="T147" s="90"/>
      <c r="U147" s="85" t="str">
        <f t="shared" si="44"/>
        <v/>
      </c>
      <c r="V147" s="92"/>
      <c r="W147" s="93"/>
      <c r="X147" s="94"/>
      <c r="Y147" s="87" t="str">
        <f t="shared" si="33"/>
        <v/>
      </c>
      <c r="Z147" s="82" t="str">
        <f t="shared" si="34"/>
        <v/>
      </c>
      <c r="AA147" s="88" t="str">
        <f t="shared" si="35"/>
        <v/>
      </c>
      <c r="AB147" s="11"/>
      <c r="AD147" s="14" t="str">
        <f t="shared" si="36"/>
        <v/>
      </c>
      <c r="AE147" s="13">
        <f t="shared" si="37"/>
        <v>0</v>
      </c>
      <c r="AG147" s="7" t="str">
        <f t="shared" si="38"/>
        <v/>
      </c>
      <c r="AH147" s="7" t="str">
        <f t="shared" si="39"/>
        <v/>
      </c>
      <c r="AI147" s="7" t="str">
        <f t="shared" si="40"/>
        <v/>
      </c>
    </row>
    <row r="148" spans="2:35" x14ac:dyDescent="0.15">
      <c r="B148" s="409"/>
      <c r="C148" s="433"/>
      <c r="D148" s="434"/>
      <c r="E148" s="434"/>
      <c r="F148" s="412"/>
      <c r="G148" s="413"/>
      <c r="H148" s="414"/>
      <c r="I148" s="415"/>
      <c r="J148" s="415"/>
      <c r="K148" s="415"/>
      <c r="L148" s="15"/>
      <c r="M148" s="26"/>
      <c r="N148" s="17"/>
      <c r="O148" s="81" t="str">
        <f t="shared" si="41"/>
        <v/>
      </c>
      <c r="P148" s="82" t="str">
        <f t="shared" si="42"/>
        <v/>
      </c>
      <c r="Q148" s="82" t="str">
        <f t="shared" si="43"/>
        <v/>
      </c>
      <c r="R148" s="90"/>
      <c r="S148" s="90"/>
      <c r="T148" s="90"/>
      <c r="U148" s="85" t="str">
        <f t="shared" si="44"/>
        <v/>
      </c>
      <c r="V148" s="92"/>
      <c r="W148" s="93"/>
      <c r="X148" s="94"/>
      <c r="Y148" s="87" t="str">
        <f t="shared" si="33"/>
        <v/>
      </c>
      <c r="Z148" s="82" t="str">
        <f t="shared" si="34"/>
        <v/>
      </c>
      <c r="AA148" s="88" t="str">
        <f t="shared" si="35"/>
        <v/>
      </c>
      <c r="AB148" s="11"/>
      <c r="AD148" s="14" t="str">
        <f t="shared" si="36"/>
        <v/>
      </c>
      <c r="AE148" s="13">
        <f t="shared" si="37"/>
        <v>0</v>
      </c>
      <c r="AG148" s="7" t="str">
        <f t="shared" si="38"/>
        <v/>
      </c>
      <c r="AH148" s="7" t="str">
        <f t="shared" si="39"/>
        <v/>
      </c>
      <c r="AI148" s="7" t="str">
        <f t="shared" si="40"/>
        <v/>
      </c>
    </row>
    <row r="149" spans="2:35" x14ac:dyDescent="0.15">
      <c r="B149" s="409"/>
      <c r="C149" s="410"/>
      <c r="D149" s="411"/>
      <c r="E149" s="411"/>
      <c r="F149" s="412"/>
      <c r="G149" s="413"/>
      <c r="H149" s="414"/>
      <c r="I149" s="415"/>
      <c r="J149" s="415"/>
      <c r="K149" s="417"/>
      <c r="L149" s="15"/>
      <c r="M149" s="26"/>
      <c r="N149" s="17"/>
      <c r="O149" s="81" t="str">
        <f t="shared" si="41"/>
        <v/>
      </c>
      <c r="P149" s="82" t="str">
        <f t="shared" si="42"/>
        <v/>
      </c>
      <c r="Q149" s="82" t="str">
        <f t="shared" si="43"/>
        <v/>
      </c>
      <c r="R149" s="90"/>
      <c r="S149" s="90"/>
      <c r="T149" s="90"/>
      <c r="U149" s="85" t="str">
        <f t="shared" si="44"/>
        <v/>
      </c>
      <c r="V149" s="92"/>
      <c r="W149" s="93"/>
      <c r="X149" s="94"/>
      <c r="Y149" s="87" t="str">
        <f t="shared" si="33"/>
        <v/>
      </c>
      <c r="Z149" s="82" t="str">
        <f t="shared" si="34"/>
        <v/>
      </c>
      <c r="AA149" s="88" t="str">
        <f t="shared" si="35"/>
        <v/>
      </c>
      <c r="AB149" s="11"/>
      <c r="AD149" s="14" t="str">
        <f t="shared" si="36"/>
        <v/>
      </c>
      <c r="AE149" s="13">
        <f t="shared" si="37"/>
        <v>0</v>
      </c>
      <c r="AG149" s="7" t="str">
        <f t="shared" si="38"/>
        <v/>
      </c>
      <c r="AH149" s="7" t="str">
        <f t="shared" si="39"/>
        <v/>
      </c>
      <c r="AI149" s="7" t="str">
        <f t="shared" si="40"/>
        <v/>
      </c>
    </row>
    <row r="150" spans="2:35" x14ac:dyDescent="0.15">
      <c r="B150" s="409"/>
      <c r="C150" s="433"/>
      <c r="D150" s="434"/>
      <c r="E150" s="434"/>
      <c r="F150" s="412"/>
      <c r="G150" s="413"/>
      <c r="H150" s="414"/>
      <c r="I150" s="415"/>
      <c r="J150" s="415"/>
      <c r="K150" s="415"/>
      <c r="L150" s="15"/>
      <c r="M150" s="26"/>
      <c r="N150" s="17"/>
      <c r="O150" s="81" t="str">
        <f t="shared" si="41"/>
        <v/>
      </c>
      <c r="P150" s="82" t="str">
        <f t="shared" si="42"/>
        <v/>
      </c>
      <c r="Q150" s="82" t="str">
        <f t="shared" si="43"/>
        <v/>
      </c>
      <c r="R150" s="90"/>
      <c r="S150" s="90"/>
      <c r="T150" s="90"/>
      <c r="U150" s="85" t="str">
        <f t="shared" si="44"/>
        <v/>
      </c>
      <c r="V150" s="92"/>
      <c r="W150" s="93"/>
      <c r="X150" s="94"/>
      <c r="Y150" s="87" t="str">
        <f t="shared" si="33"/>
        <v/>
      </c>
      <c r="Z150" s="82" t="str">
        <f t="shared" si="34"/>
        <v/>
      </c>
      <c r="AA150" s="88" t="str">
        <f t="shared" si="35"/>
        <v/>
      </c>
      <c r="AB150" s="11"/>
      <c r="AD150" s="14" t="str">
        <f t="shared" si="36"/>
        <v/>
      </c>
      <c r="AE150" s="13">
        <f t="shared" si="37"/>
        <v>0</v>
      </c>
      <c r="AG150" s="7" t="str">
        <f t="shared" si="38"/>
        <v/>
      </c>
      <c r="AH150" s="7" t="str">
        <f t="shared" si="39"/>
        <v/>
      </c>
      <c r="AI150" s="7" t="str">
        <f t="shared" si="40"/>
        <v/>
      </c>
    </row>
    <row r="151" spans="2:35" x14ac:dyDescent="0.15">
      <c r="B151" s="409"/>
      <c r="C151" s="410"/>
      <c r="D151" s="411"/>
      <c r="E151" s="411"/>
      <c r="F151" s="412"/>
      <c r="G151" s="413"/>
      <c r="H151" s="414"/>
      <c r="I151" s="415"/>
      <c r="J151" s="415"/>
      <c r="K151" s="417"/>
      <c r="L151" s="15"/>
      <c r="M151" s="26"/>
      <c r="N151" s="17"/>
      <c r="O151" s="81" t="str">
        <f t="shared" si="41"/>
        <v/>
      </c>
      <c r="P151" s="82" t="str">
        <f t="shared" si="42"/>
        <v/>
      </c>
      <c r="Q151" s="82" t="str">
        <f t="shared" si="43"/>
        <v/>
      </c>
      <c r="R151" s="90"/>
      <c r="S151" s="90"/>
      <c r="T151" s="90"/>
      <c r="U151" s="85" t="str">
        <f t="shared" si="44"/>
        <v/>
      </c>
      <c r="V151" s="92"/>
      <c r="W151" s="93"/>
      <c r="X151" s="94"/>
      <c r="Y151" s="87" t="str">
        <f t="shared" si="33"/>
        <v/>
      </c>
      <c r="Z151" s="82" t="str">
        <f t="shared" si="34"/>
        <v/>
      </c>
      <c r="AA151" s="88" t="str">
        <f t="shared" si="35"/>
        <v/>
      </c>
      <c r="AB151" s="11"/>
      <c r="AD151" s="14" t="str">
        <f t="shared" si="36"/>
        <v/>
      </c>
      <c r="AE151" s="13">
        <f t="shared" si="37"/>
        <v>0</v>
      </c>
      <c r="AG151" s="7" t="str">
        <f t="shared" si="38"/>
        <v/>
      </c>
      <c r="AH151" s="7" t="str">
        <f t="shared" si="39"/>
        <v/>
      </c>
      <c r="AI151" s="7" t="str">
        <f t="shared" si="40"/>
        <v/>
      </c>
    </row>
    <row r="152" spans="2:35" x14ac:dyDescent="0.15">
      <c r="B152" s="409"/>
      <c r="C152" s="410"/>
      <c r="D152" s="411"/>
      <c r="E152" s="411"/>
      <c r="F152" s="412"/>
      <c r="G152" s="413"/>
      <c r="H152" s="414"/>
      <c r="I152" s="415"/>
      <c r="J152" s="415"/>
      <c r="K152" s="415"/>
      <c r="L152" s="15"/>
      <c r="M152" s="26"/>
      <c r="N152" s="17"/>
      <c r="O152" s="81" t="str">
        <f t="shared" si="41"/>
        <v/>
      </c>
      <c r="P152" s="82" t="str">
        <f t="shared" si="42"/>
        <v/>
      </c>
      <c r="Q152" s="82" t="str">
        <f t="shared" si="43"/>
        <v/>
      </c>
      <c r="R152" s="90"/>
      <c r="S152" s="90"/>
      <c r="T152" s="90"/>
      <c r="U152" s="85" t="str">
        <f t="shared" si="44"/>
        <v/>
      </c>
      <c r="V152" s="92"/>
      <c r="W152" s="93"/>
      <c r="X152" s="94"/>
      <c r="Y152" s="87" t="str">
        <f t="shared" si="33"/>
        <v/>
      </c>
      <c r="Z152" s="82" t="str">
        <f t="shared" si="34"/>
        <v/>
      </c>
      <c r="AA152" s="88" t="str">
        <f t="shared" si="35"/>
        <v/>
      </c>
      <c r="AB152" s="11"/>
      <c r="AD152" s="14" t="str">
        <f t="shared" si="36"/>
        <v/>
      </c>
      <c r="AE152" s="13">
        <f t="shared" si="37"/>
        <v>0</v>
      </c>
      <c r="AG152" s="7" t="str">
        <f t="shared" si="38"/>
        <v/>
      </c>
      <c r="AH152" s="7" t="str">
        <f t="shared" si="39"/>
        <v/>
      </c>
      <c r="AI152" s="7" t="str">
        <f t="shared" si="40"/>
        <v/>
      </c>
    </row>
    <row r="153" spans="2:35" x14ac:dyDescent="0.15">
      <c r="B153" s="409"/>
      <c r="C153" s="433"/>
      <c r="D153" s="434"/>
      <c r="E153" s="434"/>
      <c r="F153" s="412"/>
      <c r="G153" s="413"/>
      <c r="H153" s="414"/>
      <c r="I153" s="415"/>
      <c r="J153" s="415"/>
      <c r="K153" s="415"/>
      <c r="L153" s="15"/>
      <c r="M153" s="26"/>
      <c r="N153" s="17"/>
      <c r="O153" s="81" t="str">
        <f t="shared" si="41"/>
        <v/>
      </c>
      <c r="P153" s="82" t="str">
        <f t="shared" si="42"/>
        <v/>
      </c>
      <c r="Q153" s="82" t="str">
        <f t="shared" si="43"/>
        <v/>
      </c>
      <c r="R153" s="90"/>
      <c r="S153" s="90"/>
      <c r="T153" s="90"/>
      <c r="U153" s="85" t="str">
        <f t="shared" si="44"/>
        <v/>
      </c>
      <c r="V153" s="92"/>
      <c r="W153" s="93"/>
      <c r="X153" s="94"/>
      <c r="Y153" s="87" t="str">
        <f t="shared" si="33"/>
        <v/>
      </c>
      <c r="Z153" s="82" t="str">
        <f t="shared" si="34"/>
        <v/>
      </c>
      <c r="AA153" s="88" t="str">
        <f t="shared" si="35"/>
        <v/>
      </c>
      <c r="AB153" s="11"/>
      <c r="AD153" s="14" t="str">
        <f t="shared" si="36"/>
        <v/>
      </c>
      <c r="AE153" s="13">
        <f t="shared" si="37"/>
        <v>0</v>
      </c>
      <c r="AG153" s="7" t="str">
        <f t="shared" si="38"/>
        <v/>
      </c>
      <c r="AH153" s="7" t="str">
        <f t="shared" si="39"/>
        <v/>
      </c>
      <c r="AI153" s="7" t="str">
        <f t="shared" si="40"/>
        <v/>
      </c>
    </row>
    <row r="154" spans="2:35" x14ac:dyDescent="0.15">
      <c r="B154" s="409"/>
      <c r="C154" s="410"/>
      <c r="D154" s="411"/>
      <c r="E154" s="411"/>
      <c r="F154" s="412"/>
      <c r="G154" s="413"/>
      <c r="H154" s="414"/>
      <c r="I154" s="415"/>
      <c r="J154" s="415"/>
      <c r="K154" s="417"/>
      <c r="L154" s="15"/>
      <c r="M154" s="26"/>
      <c r="N154" s="17"/>
      <c r="O154" s="81" t="str">
        <f t="shared" si="41"/>
        <v/>
      </c>
      <c r="P154" s="82" t="str">
        <f t="shared" si="42"/>
        <v/>
      </c>
      <c r="Q154" s="82" t="str">
        <f t="shared" si="43"/>
        <v/>
      </c>
      <c r="R154" s="90"/>
      <c r="S154" s="90"/>
      <c r="T154" s="90"/>
      <c r="U154" s="85" t="str">
        <f t="shared" si="44"/>
        <v/>
      </c>
      <c r="V154" s="92"/>
      <c r="W154" s="93"/>
      <c r="X154" s="94"/>
      <c r="Y154" s="87" t="str">
        <f t="shared" si="33"/>
        <v/>
      </c>
      <c r="Z154" s="82" t="str">
        <f t="shared" si="34"/>
        <v/>
      </c>
      <c r="AA154" s="88" t="str">
        <f t="shared" si="35"/>
        <v/>
      </c>
      <c r="AB154" s="11"/>
      <c r="AD154" s="14" t="str">
        <f t="shared" si="36"/>
        <v/>
      </c>
      <c r="AE154" s="13">
        <f t="shared" si="37"/>
        <v>0</v>
      </c>
      <c r="AG154" s="7" t="str">
        <f t="shared" si="38"/>
        <v/>
      </c>
      <c r="AH154" s="7" t="str">
        <f t="shared" si="39"/>
        <v/>
      </c>
      <c r="AI154" s="7" t="str">
        <f t="shared" si="40"/>
        <v/>
      </c>
    </row>
    <row r="155" spans="2:35" x14ac:dyDescent="0.15">
      <c r="B155" s="409"/>
      <c r="C155" s="410"/>
      <c r="D155" s="411"/>
      <c r="E155" s="411"/>
      <c r="F155" s="412"/>
      <c r="G155" s="413"/>
      <c r="H155" s="414"/>
      <c r="I155" s="415"/>
      <c r="J155" s="415"/>
      <c r="K155" s="415"/>
      <c r="L155" s="15"/>
      <c r="M155" s="26"/>
      <c r="N155" s="17"/>
      <c r="O155" s="81" t="str">
        <f t="shared" si="41"/>
        <v/>
      </c>
      <c r="P155" s="82" t="str">
        <f t="shared" si="42"/>
        <v/>
      </c>
      <c r="Q155" s="82" t="str">
        <f t="shared" si="43"/>
        <v/>
      </c>
      <c r="R155" s="90"/>
      <c r="S155" s="90"/>
      <c r="T155" s="90"/>
      <c r="U155" s="85" t="str">
        <f t="shared" si="44"/>
        <v/>
      </c>
      <c r="V155" s="92"/>
      <c r="W155" s="93"/>
      <c r="X155" s="94"/>
      <c r="Y155" s="87" t="str">
        <f t="shared" si="33"/>
        <v/>
      </c>
      <c r="Z155" s="82" t="str">
        <f t="shared" si="34"/>
        <v/>
      </c>
      <c r="AA155" s="88" t="str">
        <f t="shared" si="35"/>
        <v/>
      </c>
      <c r="AB155" s="11"/>
      <c r="AD155" s="14" t="str">
        <f t="shared" si="36"/>
        <v/>
      </c>
      <c r="AE155" s="13">
        <f t="shared" si="37"/>
        <v>0</v>
      </c>
      <c r="AG155" s="7" t="str">
        <f t="shared" si="38"/>
        <v/>
      </c>
      <c r="AH155" s="7" t="str">
        <f t="shared" si="39"/>
        <v/>
      </c>
      <c r="AI155" s="7" t="str">
        <f t="shared" si="40"/>
        <v/>
      </c>
    </row>
    <row r="156" spans="2:35" ht="12.75" thickBot="1" x14ac:dyDescent="0.2">
      <c r="B156" s="418"/>
      <c r="C156" s="449"/>
      <c r="D156" s="450"/>
      <c r="E156" s="450"/>
      <c r="F156" s="421"/>
      <c r="G156" s="422"/>
      <c r="H156" s="423"/>
      <c r="I156" s="424"/>
      <c r="J156" s="424"/>
      <c r="K156" s="451"/>
      <c r="L156" s="16"/>
      <c r="M156" s="27"/>
      <c r="N156" s="18"/>
      <c r="O156" s="89" t="str">
        <f t="shared" si="41"/>
        <v/>
      </c>
      <c r="P156" s="84" t="str">
        <f t="shared" si="42"/>
        <v/>
      </c>
      <c r="Q156" s="84" t="str">
        <f t="shared" si="43"/>
        <v/>
      </c>
      <c r="R156" s="91"/>
      <c r="S156" s="91"/>
      <c r="T156" s="91"/>
      <c r="U156" s="86"/>
      <c r="V156" s="95"/>
      <c r="W156" s="96"/>
      <c r="X156" s="97"/>
      <c r="Y156" s="89"/>
      <c r="Z156" s="84"/>
      <c r="AA156" s="102"/>
      <c r="AB156" s="12"/>
      <c r="AD156" s="14"/>
      <c r="AE156" s="13"/>
      <c r="AG156" s="7"/>
      <c r="AH156" s="7"/>
      <c r="AI156" s="7"/>
    </row>
    <row r="157" spans="2:35" x14ac:dyDescent="0.15">
      <c r="B157" s="435"/>
      <c r="C157" s="436"/>
      <c r="D157" s="437"/>
      <c r="E157" s="437"/>
      <c r="F157" s="438"/>
      <c r="G157" s="439"/>
      <c r="H157" s="440"/>
      <c r="I157" s="441"/>
      <c r="J157" s="441"/>
      <c r="K157" s="441"/>
      <c r="L157" s="20"/>
      <c r="M157" s="28"/>
      <c r="N157" s="21"/>
      <c r="O157" s="98" t="str">
        <f t="shared" si="41"/>
        <v/>
      </c>
      <c r="P157" s="99" t="str">
        <f t="shared" si="42"/>
        <v/>
      </c>
      <c r="Q157" s="99" t="str">
        <f t="shared" si="43"/>
        <v/>
      </c>
      <c r="R157" s="107"/>
      <c r="S157" s="107"/>
      <c r="T157" s="107"/>
      <c r="U157" s="100" t="str">
        <f t="shared" ref="U157:U163" si="45">IF(M157="","",IF(AND(R157="",T157=""),M157*N157*Q157/O157,IF(AND(R157="",T157&lt;&gt;""),M157*N157*T157/O157,IF(AND(R157&lt;&gt;"",T157=""),M157*N157*Q157/R157,IF(AND(R157&lt;&gt;"",T157&lt;&gt;""),M157*N157*T157/R157)))))</f>
        <v/>
      </c>
      <c r="V157" s="109"/>
      <c r="W157" s="110"/>
      <c r="X157" s="111"/>
      <c r="Y157" s="98" t="str">
        <f t="shared" ref="Y157:Y163" si="46">IF(AND(U157="",V157=""),"",IF(U157="",N157*X157*V157*W157/100,X157*(U157+N157*V157*W157/100)))</f>
        <v/>
      </c>
      <c r="Z157" s="99" t="str">
        <f t="shared" ref="Z157:Z163" si="47">IF(Y157="","",N157*V157*X157*SQRT(1-(W157/100)^2)+AE157)</f>
        <v/>
      </c>
      <c r="AA157" s="103" t="str">
        <f t="shared" ref="AA157:AA163" si="48">IF(Y157="","",SQRT(Y157^2+Z157^2))</f>
        <v/>
      </c>
      <c r="AB157" s="22"/>
      <c r="AD157" s="14" t="str">
        <f t="shared" si="36"/>
        <v/>
      </c>
      <c r="AE157" s="13">
        <f t="shared" si="37"/>
        <v>0</v>
      </c>
      <c r="AG157" s="7" t="str">
        <f t="shared" si="38"/>
        <v/>
      </c>
      <c r="AH157" s="7" t="str">
        <f t="shared" si="39"/>
        <v/>
      </c>
      <c r="AI157" s="7" t="str">
        <f t="shared" si="40"/>
        <v/>
      </c>
    </row>
    <row r="158" spans="2:35" x14ac:dyDescent="0.15">
      <c r="B158" s="409"/>
      <c r="C158" s="410"/>
      <c r="D158" s="411"/>
      <c r="E158" s="411"/>
      <c r="F158" s="412"/>
      <c r="G158" s="413"/>
      <c r="H158" s="414"/>
      <c r="I158" s="415"/>
      <c r="J158" s="415"/>
      <c r="K158" s="415"/>
      <c r="L158" s="15"/>
      <c r="M158" s="26"/>
      <c r="N158" s="17"/>
      <c r="O158" s="81" t="str">
        <f t="shared" si="41"/>
        <v/>
      </c>
      <c r="P158" s="82" t="str">
        <f t="shared" si="42"/>
        <v/>
      </c>
      <c r="Q158" s="82" t="str">
        <f t="shared" si="43"/>
        <v/>
      </c>
      <c r="R158" s="90"/>
      <c r="S158" s="90"/>
      <c r="T158" s="90"/>
      <c r="U158" s="85" t="str">
        <f t="shared" si="45"/>
        <v/>
      </c>
      <c r="V158" s="92"/>
      <c r="W158" s="93"/>
      <c r="X158" s="94"/>
      <c r="Y158" s="87" t="str">
        <f t="shared" si="46"/>
        <v/>
      </c>
      <c r="Z158" s="82" t="str">
        <f t="shared" si="47"/>
        <v/>
      </c>
      <c r="AA158" s="88" t="str">
        <f t="shared" si="48"/>
        <v/>
      </c>
      <c r="AB158" s="25"/>
      <c r="AD158" s="14" t="str">
        <f t="shared" si="36"/>
        <v/>
      </c>
      <c r="AE158" s="13">
        <f t="shared" si="37"/>
        <v>0</v>
      </c>
      <c r="AG158" s="7" t="str">
        <f t="shared" si="38"/>
        <v/>
      </c>
      <c r="AH158" s="7" t="str">
        <f t="shared" si="39"/>
        <v/>
      </c>
      <c r="AI158" s="7" t="str">
        <f t="shared" si="40"/>
        <v/>
      </c>
    </row>
    <row r="159" spans="2:35" x14ac:dyDescent="0.15">
      <c r="B159" s="409"/>
      <c r="C159" s="433"/>
      <c r="D159" s="434"/>
      <c r="E159" s="434"/>
      <c r="F159" s="412"/>
      <c r="G159" s="413"/>
      <c r="H159" s="414"/>
      <c r="I159" s="415"/>
      <c r="J159" s="415"/>
      <c r="K159" s="415"/>
      <c r="L159" s="15"/>
      <c r="M159" s="26"/>
      <c r="N159" s="17"/>
      <c r="O159" s="81" t="str">
        <f t="shared" si="41"/>
        <v/>
      </c>
      <c r="P159" s="82" t="str">
        <f t="shared" si="42"/>
        <v/>
      </c>
      <c r="Q159" s="82" t="str">
        <f t="shared" si="43"/>
        <v/>
      </c>
      <c r="R159" s="90"/>
      <c r="S159" s="90"/>
      <c r="T159" s="90"/>
      <c r="U159" s="85" t="str">
        <f t="shared" si="45"/>
        <v/>
      </c>
      <c r="V159" s="92"/>
      <c r="W159" s="93"/>
      <c r="X159" s="94"/>
      <c r="Y159" s="87" t="str">
        <f t="shared" si="46"/>
        <v/>
      </c>
      <c r="Z159" s="82" t="str">
        <f t="shared" si="47"/>
        <v/>
      </c>
      <c r="AA159" s="88" t="str">
        <f t="shared" si="48"/>
        <v/>
      </c>
      <c r="AB159" s="11"/>
      <c r="AD159" s="14" t="str">
        <f t="shared" si="36"/>
        <v/>
      </c>
      <c r="AE159" s="13">
        <f t="shared" si="37"/>
        <v>0</v>
      </c>
      <c r="AG159" s="7" t="str">
        <f t="shared" si="38"/>
        <v/>
      </c>
      <c r="AH159" s="7" t="str">
        <f t="shared" si="39"/>
        <v/>
      </c>
      <c r="AI159" s="7" t="str">
        <f t="shared" si="40"/>
        <v/>
      </c>
    </row>
    <row r="160" spans="2:35" x14ac:dyDescent="0.15">
      <c r="B160" s="409"/>
      <c r="C160" s="410"/>
      <c r="D160" s="411"/>
      <c r="E160" s="411"/>
      <c r="F160" s="412"/>
      <c r="G160" s="413"/>
      <c r="H160" s="414"/>
      <c r="I160" s="415"/>
      <c r="J160" s="415"/>
      <c r="K160" s="415"/>
      <c r="L160" s="15"/>
      <c r="M160" s="26"/>
      <c r="N160" s="17"/>
      <c r="O160" s="81" t="str">
        <f t="shared" si="41"/>
        <v/>
      </c>
      <c r="P160" s="82" t="str">
        <f t="shared" si="42"/>
        <v/>
      </c>
      <c r="Q160" s="82" t="str">
        <f t="shared" si="43"/>
        <v/>
      </c>
      <c r="R160" s="90"/>
      <c r="S160" s="90"/>
      <c r="T160" s="90"/>
      <c r="U160" s="85" t="str">
        <f t="shared" si="45"/>
        <v/>
      </c>
      <c r="V160" s="92"/>
      <c r="W160" s="93"/>
      <c r="X160" s="94"/>
      <c r="Y160" s="87" t="str">
        <f t="shared" si="46"/>
        <v/>
      </c>
      <c r="Z160" s="82" t="str">
        <f t="shared" si="47"/>
        <v/>
      </c>
      <c r="AA160" s="88" t="str">
        <f t="shared" si="48"/>
        <v/>
      </c>
      <c r="AB160" s="11"/>
      <c r="AD160" s="14" t="str">
        <f t="shared" si="36"/>
        <v/>
      </c>
      <c r="AE160" s="13">
        <f t="shared" si="37"/>
        <v>0</v>
      </c>
      <c r="AG160" s="7" t="str">
        <f t="shared" si="38"/>
        <v/>
      </c>
      <c r="AH160" s="7" t="str">
        <f t="shared" si="39"/>
        <v/>
      </c>
      <c r="AI160" s="7" t="str">
        <f t="shared" si="40"/>
        <v/>
      </c>
    </row>
    <row r="161" spans="2:35" x14ac:dyDescent="0.15">
      <c r="B161" s="409"/>
      <c r="C161" s="410"/>
      <c r="D161" s="411"/>
      <c r="E161" s="411"/>
      <c r="F161" s="412"/>
      <c r="G161" s="413"/>
      <c r="H161" s="414"/>
      <c r="I161" s="415"/>
      <c r="J161" s="415"/>
      <c r="K161" s="415"/>
      <c r="L161" s="15"/>
      <c r="M161" s="26"/>
      <c r="N161" s="17"/>
      <c r="O161" s="81" t="str">
        <f t="shared" si="41"/>
        <v/>
      </c>
      <c r="P161" s="82" t="str">
        <f t="shared" si="42"/>
        <v/>
      </c>
      <c r="Q161" s="82" t="str">
        <f t="shared" si="43"/>
        <v/>
      </c>
      <c r="R161" s="90"/>
      <c r="S161" s="90"/>
      <c r="T161" s="90"/>
      <c r="U161" s="85" t="str">
        <f t="shared" si="45"/>
        <v/>
      </c>
      <c r="V161" s="92"/>
      <c r="W161" s="93"/>
      <c r="X161" s="94"/>
      <c r="Y161" s="87" t="str">
        <f t="shared" si="46"/>
        <v/>
      </c>
      <c r="Z161" s="82" t="str">
        <f t="shared" si="47"/>
        <v/>
      </c>
      <c r="AA161" s="88" t="str">
        <f t="shared" si="48"/>
        <v/>
      </c>
      <c r="AB161" s="11"/>
      <c r="AD161" s="14" t="str">
        <f t="shared" si="36"/>
        <v/>
      </c>
      <c r="AE161" s="13">
        <f t="shared" si="37"/>
        <v>0</v>
      </c>
      <c r="AG161" s="7" t="str">
        <f t="shared" si="38"/>
        <v/>
      </c>
      <c r="AH161" s="7" t="str">
        <f t="shared" si="39"/>
        <v/>
      </c>
      <c r="AI161" s="7" t="str">
        <f t="shared" si="40"/>
        <v/>
      </c>
    </row>
    <row r="162" spans="2:35" x14ac:dyDescent="0.15">
      <c r="B162" s="409"/>
      <c r="C162" s="410"/>
      <c r="D162" s="411"/>
      <c r="E162" s="411"/>
      <c r="F162" s="412"/>
      <c r="G162" s="413"/>
      <c r="H162" s="414"/>
      <c r="I162" s="415"/>
      <c r="J162" s="415"/>
      <c r="K162" s="415"/>
      <c r="L162" s="15"/>
      <c r="M162" s="26"/>
      <c r="N162" s="17"/>
      <c r="O162" s="81" t="str">
        <f t="shared" si="41"/>
        <v/>
      </c>
      <c r="P162" s="82" t="str">
        <f t="shared" si="42"/>
        <v/>
      </c>
      <c r="Q162" s="82" t="str">
        <f t="shared" si="43"/>
        <v/>
      </c>
      <c r="R162" s="90"/>
      <c r="S162" s="90"/>
      <c r="T162" s="90"/>
      <c r="U162" s="85" t="str">
        <f t="shared" si="45"/>
        <v/>
      </c>
      <c r="V162" s="92"/>
      <c r="W162" s="93"/>
      <c r="X162" s="94"/>
      <c r="Y162" s="87" t="str">
        <f t="shared" si="46"/>
        <v/>
      </c>
      <c r="Z162" s="82" t="str">
        <f t="shared" si="47"/>
        <v/>
      </c>
      <c r="AA162" s="88" t="str">
        <f t="shared" si="48"/>
        <v/>
      </c>
      <c r="AB162" s="11"/>
      <c r="AD162" s="14" t="str">
        <f t="shared" si="36"/>
        <v/>
      </c>
      <c r="AE162" s="13">
        <f t="shared" si="37"/>
        <v>0</v>
      </c>
      <c r="AG162" s="7" t="str">
        <f t="shared" si="38"/>
        <v/>
      </c>
      <c r="AH162" s="7" t="str">
        <f t="shared" si="39"/>
        <v/>
      </c>
      <c r="AI162" s="7" t="str">
        <f t="shared" si="40"/>
        <v/>
      </c>
    </row>
    <row r="163" spans="2:35" x14ac:dyDescent="0.15">
      <c r="B163" s="409"/>
      <c r="C163" s="410"/>
      <c r="D163" s="411"/>
      <c r="E163" s="411"/>
      <c r="F163" s="412"/>
      <c r="G163" s="413"/>
      <c r="H163" s="414"/>
      <c r="I163" s="415"/>
      <c r="J163" s="415"/>
      <c r="K163" s="415"/>
      <c r="L163" s="15"/>
      <c r="M163" s="26"/>
      <c r="N163" s="17"/>
      <c r="O163" s="81" t="str">
        <f t="shared" si="41"/>
        <v/>
      </c>
      <c r="P163" s="82" t="str">
        <f t="shared" si="42"/>
        <v/>
      </c>
      <c r="Q163" s="82" t="str">
        <f t="shared" si="43"/>
        <v/>
      </c>
      <c r="R163" s="90"/>
      <c r="S163" s="90"/>
      <c r="T163" s="90"/>
      <c r="U163" s="85" t="str">
        <f t="shared" si="45"/>
        <v/>
      </c>
      <c r="V163" s="92"/>
      <c r="W163" s="93"/>
      <c r="X163" s="94"/>
      <c r="Y163" s="87" t="str">
        <f t="shared" si="46"/>
        <v/>
      </c>
      <c r="Z163" s="82" t="str">
        <f t="shared" si="47"/>
        <v/>
      </c>
      <c r="AA163" s="88" t="str">
        <f t="shared" si="48"/>
        <v/>
      </c>
      <c r="AB163" s="11"/>
      <c r="AD163" s="14" t="str">
        <f t="shared" si="36"/>
        <v/>
      </c>
      <c r="AE163" s="13">
        <f t="shared" si="37"/>
        <v>0</v>
      </c>
      <c r="AG163" s="7" t="str">
        <f t="shared" si="38"/>
        <v/>
      </c>
      <c r="AH163" s="7" t="str">
        <f t="shared" si="39"/>
        <v/>
      </c>
      <c r="AI163" s="7" t="str">
        <f t="shared" si="40"/>
        <v/>
      </c>
    </row>
    <row r="164" spans="2:35" x14ac:dyDescent="0.15">
      <c r="B164" s="442"/>
      <c r="C164" s="443"/>
      <c r="D164" s="444"/>
      <c r="E164" s="444"/>
      <c r="F164" s="445"/>
      <c r="G164" s="446"/>
      <c r="H164" s="447"/>
      <c r="I164" s="448"/>
      <c r="J164" s="448"/>
      <c r="K164" s="448"/>
      <c r="L164" s="23"/>
      <c r="M164" s="29"/>
      <c r="N164" s="24"/>
      <c r="O164" s="81" t="str">
        <f t="shared" si="41"/>
        <v/>
      </c>
      <c r="P164" s="82" t="str">
        <f t="shared" si="42"/>
        <v/>
      </c>
      <c r="Q164" s="82" t="str">
        <f t="shared" si="43"/>
        <v/>
      </c>
      <c r="R164" s="108"/>
      <c r="S164" s="108"/>
      <c r="T164" s="108"/>
      <c r="U164" s="101" t="str">
        <f t="shared" ref="U164:U204" si="49">IF(M164="","",IF(AND(R164="",T164=""),M164*N164*Q164/O164,IF(AND(R164="",T164&lt;&gt;""),M164*N164*T164/O164,IF(AND(R164&lt;&gt;"",T164=""),M164*N164*Q164/R164,IF(AND(R164&lt;&gt;"",T164&lt;&gt;""),M164*N164*T164/R164)))))</f>
        <v/>
      </c>
      <c r="V164" s="112"/>
      <c r="W164" s="113"/>
      <c r="X164" s="94"/>
      <c r="Y164" s="104" t="str">
        <f t="shared" ref="Y164:Y204" si="50">IF(AND(U164="",V164=""),"",IF(U164="",N164*X164*V164*W164/100,X164*(U164+N164*V164*W164/100)))</f>
        <v/>
      </c>
      <c r="Z164" s="105" t="str">
        <f t="shared" ref="Z164:Z204" si="51">IF(Y164="","",N164*V164*X164*SQRT(1-(W164/100)^2)+AE164)</f>
        <v/>
      </c>
      <c r="AA164" s="106" t="str">
        <f t="shared" ref="AA164:AA204" si="52">IF(Y164="","",SQRT(Y164^2+Z164^2))</f>
        <v/>
      </c>
      <c r="AB164" s="11"/>
      <c r="AD164" s="14" t="str">
        <f t="shared" si="36"/>
        <v/>
      </c>
      <c r="AE164" s="13">
        <f t="shared" si="37"/>
        <v>0</v>
      </c>
      <c r="AG164" s="7" t="str">
        <f t="shared" si="38"/>
        <v/>
      </c>
      <c r="AH164" s="7" t="str">
        <f t="shared" si="39"/>
        <v/>
      </c>
      <c r="AI164" s="7" t="str">
        <f t="shared" si="40"/>
        <v/>
      </c>
    </row>
    <row r="165" spans="2:35" x14ac:dyDescent="0.15">
      <c r="B165" s="409"/>
      <c r="C165" s="433"/>
      <c r="D165" s="434"/>
      <c r="E165" s="434"/>
      <c r="F165" s="412"/>
      <c r="G165" s="413"/>
      <c r="H165" s="414"/>
      <c r="I165" s="415"/>
      <c r="J165" s="415"/>
      <c r="K165" s="415"/>
      <c r="L165" s="15"/>
      <c r="M165" s="26"/>
      <c r="N165" s="17"/>
      <c r="O165" s="81" t="str">
        <f t="shared" si="41"/>
        <v/>
      </c>
      <c r="P165" s="82" t="str">
        <f t="shared" si="42"/>
        <v/>
      </c>
      <c r="Q165" s="82" t="str">
        <f t="shared" si="43"/>
        <v/>
      </c>
      <c r="R165" s="90"/>
      <c r="S165" s="90"/>
      <c r="T165" s="90"/>
      <c r="U165" s="85" t="str">
        <f t="shared" si="49"/>
        <v/>
      </c>
      <c r="V165" s="92"/>
      <c r="W165" s="93"/>
      <c r="X165" s="94"/>
      <c r="Y165" s="87" t="str">
        <f t="shared" si="50"/>
        <v/>
      </c>
      <c r="Z165" s="82" t="str">
        <f t="shared" si="51"/>
        <v/>
      </c>
      <c r="AA165" s="88" t="str">
        <f t="shared" si="52"/>
        <v/>
      </c>
      <c r="AB165" s="11"/>
      <c r="AD165" s="14" t="str">
        <f t="shared" si="36"/>
        <v/>
      </c>
      <c r="AE165" s="13">
        <f t="shared" si="37"/>
        <v>0</v>
      </c>
      <c r="AG165" s="7" t="str">
        <f t="shared" si="38"/>
        <v/>
      </c>
      <c r="AH165" s="7" t="str">
        <f t="shared" si="39"/>
        <v/>
      </c>
      <c r="AI165" s="7" t="str">
        <f t="shared" si="40"/>
        <v/>
      </c>
    </row>
    <row r="166" spans="2:35" x14ac:dyDescent="0.15">
      <c r="B166" s="409"/>
      <c r="C166" s="410"/>
      <c r="D166" s="411"/>
      <c r="E166" s="411"/>
      <c r="F166" s="412"/>
      <c r="G166" s="413"/>
      <c r="H166" s="414"/>
      <c r="I166" s="415"/>
      <c r="J166" s="415"/>
      <c r="K166" s="415"/>
      <c r="L166" s="15"/>
      <c r="M166" s="26"/>
      <c r="N166" s="17"/>
      <c r="O166" s="81" t="str">
        <f t="shared" si="41"/>
        <v/>
      </c>
      <c r="P166" s="82" t="str">
        <f t="shared" si="42"/>
        <v/>
      </c>
      <c r="Q166" s="82" t="str">
        <f t="shared" si="43"/>
        <v/>
      </c>
      <c r="R166" s="90"/>
      <c r="S166" s="90"/>
      <c r="T166" s="90"/>
      <c r="U166" s="85" t="str">
        <f t="shared" si="49"/>
        <v/>
      </c>
      <c r="V166" s="92"/>
      <c r="W166" s="93"/>
      <c r="X166" s="94"/>
      <c r="Y166" s="87" t="str">
        <f t="shared" si="50"/>
        <v/>
      </c>
      <c r="Z166" s="82" t="str">
        <f t="shared" si="51"/>
        <v/>
      </c>
      <c r="AA166" s="88" t="str">
        <f t="shared" si="52"/>
        <v/>
      </c>
      <c r="AB166" s="11"/>
      <c r="AD166" s="14" t="str">
        <f t="shared" si="36"/>
        <v/>
      </c>
      <c r="AE166" s="13">
        <f t="shared" si="37"/>
        <v>0</v>
      </c>
      <c r="AG166" s="7" t="str">
        <f t="shared" si="38"/>
        <v/>
      </c>
      <c r="AH166" s="7" t="str">
        <f t="shared" si="39"/>
        <v/>
      </c>
      <c r="AI166" s="7" t="str">
        <f t="shared" si="40"/>
        <v/>
      </c>
    </row>
    <row r="167" spans="2:35" x14ac:dyDescent="0.15">
      <c r="B167" s="409"/>
      <c r="C167" s="410"/>
      <c r="D167" s="411"/>
      <c r="E167" s="411"/>
      <c r="F167" s="412"/>
      <c r="G167" s="413"/>
      <c r="H167" s="414"/>
      <c r="I167" s="415"/>
      <c r="J167" s="415"/>
      <c r="K167" s="417"/>
      <c r="L167" s="15"/>
      <c r="M167" s="26"/>
      <c r="N167" s="17"/>
      <c r="O167" s="81" t="str">
        <f t="shared" si="41"/>
        <v/>
      </c>
      <c r="P167" s="82" t="str">
        <f t="shared" si="42"/>
        <v/>
      </c>
      <c r="Q167" s="82" t="str">
        <f t="shared" si="43"/>
        <v/>
      </c>
      <c r="R167" s="90"/>
      <c r="S167" s="90"/>
      <c r="T167" s="90"/>
      <c r="U167" s="85" t="str">
        <f t="shared" si="49"/>
        <v/>
      </c>
      <c r="V167" s="92"/>
      <c r="W167" s="93"/>
      <c r="X167" s="94"/>
      <c r="Y167" s="87" t="str">
        <f t="shared" si="50"/>
        <v/>
      </c>
      <c r="Z167" s="82" t="str">
        <f t="shared" si="51"/>
        <v/>
      </c>
      <c r="AA167" s="88" t="str">
        <f t="shared" si="52"/>
        <v/>
      </c>
      <c r="AB167" s="11"/>
      <c r="AD167" s="14" t="str">
        <f t="shared" si="36"/>
        <v/>
      </c>
      <c r="AE167" s="13">
        <f t="shared" si="37"/>
        <v>0</v>
      </c>
      <c r="AG167" s="7" t="str">
        <f t="shared" si="38"/>
        <v/>
      </c>
      <c r="AH167" s="7" t="str">
        <f t="shared" si="39"/>
        <v/>
      </c>
      <c r="AI167" s="7" t="str">
        <f t="shared" si="40"/>
        <v/>
      </c>
    </row>
    <row r="168" spans="2:35" x14ac:dyDescent="0.15">
      <c r="B168" s="409"/>
      <c r="C168" s="410"/>
      <c r="D168" s="411"/>
      <c r="E168" s="411"/>
      <c r="F168" s="412"/>
      <c r="G168" s="413"/>
      <c r="H168" s="414"/>
      <c r="I168" s="415"/>
      <c r="J168" s="415"/>
      <c r="K168" s="415"/>
      <c r="L168" s="15"/>
      <c r="M168" s="26"/>
      <c r="N168" s="17"/>
      <c r="O168" s="81" t="str">
        <f t="shared" si="41"/>
        <v/>
      </c>
      <c r="P168" s="82" t="str">
        <f t="shared" si="42"/>
        <v/>
      </c>
      <c r="Q168" s="82" t="str">
        <f t="shared" si="43"/>
        <v/>
      </c>
      <c r="R168" s="90"/>
      <c r="S168" s="90"/>
      <c r="T168" s="90"/>
      <c r="U168" s="85" t="str">
        <f t="shared" si="49"/>
        <v/>
      </c>
      <c r="V168" s="92"/>
      <c r="W168" s="93"/>
      <c r="X168" s="94"/>
      <c r="Y168" s="87" t="str">
        <f t="shared" si="50"/>
        <v/>
      </c>
      <c r="Z168" s="82" t="str">
        <f t="shared" si="51"/>
        <v/>
      </c>
      <c r="AA168" s="88" t="str">
        <f t="shared" si="52"/>
        <v/>
      </c>
      <c r="AB168" s="11"/>
      <c r="AD168" s="14" t="str">
        <f t="shared" si="36"/>
        <v/>
      </c>
      <c r="AE168" s="13">
        <f t="shared" si="37"/>
        <v>0</v>
      </c>
      <c r="AG168" s="7" t="str">
        <f t="shared" si="38"/>
        <v/>
      </c>
      <c r="AH168" s="7" t="str">
        <f t="shared" si="39"/>
        <v/>
      </c>
      <c r="AI168" s="7" t="str">
        <f t="shared" si="40"/>
        <v/>
      </c>
    </row>
    <row r="169" spans="2:35" x14ac:dyDescent="0.15">
      <c r="B169" s="409"/>
      <c r="C169" s="410"/>
      <c r="D169" s="411"/>
      <c r="E169" s="411"/>
      <c r="F169" s="412"/>
      <c r="G169" s="413"/>
      <c r="H169" s="414"/>
      <c r="I169" s="415"/>
      <c r="J169" s="415"/>
      <c r="K169" s="415"/>
      <c r="L169" s="15"/>
      <c r="M169" s="26"/>
      <c r="N169" s="17"/>
      <c r="O169" s="81" t="str">
        <f t="shared" si="41"/>
        <v/>
      </c>
      <c r="P169" s="82" t="str">
        <f t="shared" si="42"/>
        <v/>
      </c>
      <c r="Q169" s="82" t="str">
        <f t="shared" si="43"/>
        <v/>
      </c>
      <c r="R169" s="90"/>
      <c r="S169" s="90"/>
      <c r="T169" s="90"/>
      <c r="U169" s="85" t="str">
        <f t="shared" si="49"/>
        <v/>
      </c>
      <c r="V169" s="92"/>
      <c r="W169" s="93"/>
      <c r="X169" s="94"/>
      <c r="Y169" s="87" t="str">
        <f t="shared" si="50"/>
        <v/>
      </c>
      <c r="Z169" s="82" t="str">
        <f t="shared" si="51"/>
        <v/>
      </c>
      <c r="AA169" s="88" t="str">
        <f t="shared" si="52"/>
        <v/>
      </c>
      <c r="AB169" s="11"/>
      <c r="AD169" s="14" t="str">
        <f t="shared" si="36"/>
        <v/>
      </c>
      <c r="AE169" s="13">
        <f t="shared" si="37"/>
        <v>0</v>
      </c>
      <c r="AG169" s="7" t="str">
        <f t="shared" si="38"/>
        <v/>
      </c>
      <c r="AH169" s="7" t="str">
        <f t="shared" si="39"/>
        <v/>
      </c>
      <c r="AI169" s="7" t="str">
        <f t="shared" si="40"/>
        <v/>
      </c>
    </row>
    <row r="170" spans="2:35" ht="13.5" customHeight="1" x14ac:dyDescent="0.15">
      <c r="B170" s="409"/>
      <c r="C170" s="433"/>
      <c r="D170" s="434"/>
      <c r="E170" s="452"/>
      <c r="F170" s="412"/>
      <c r="G170" s="413"/>
      <c r="H170" s="414"/>
      <c r="I170" s="415"/>
      <c r="J170" s="415"/>
      <c r="K170" s="417"/>
      <c r="L170" s="15"/>
      <c r="M170" s="26"/>
      <c r="N170" s="17"/>
      <c r="O170" s="81" t="str">
        <f t="shared" si="41"/>
        <v/>
      </c>
      <c r="P170" s="82" t="str">
        <f t="shared" si="42"/>
        <v/>
      </c>
      <c r="Q170" s="82" t="str">
        <f t="shared" si="43"/>
        <v/>
      </c>
      <c r="R170" s="90"/>
      <c r="S170" s="90"/>
      <c r="T170" s="90"/>
      <c r="U170" s="85" t="str">
        <f t="shared" si="49"/>
        <v/>
      </c>
      <c r="V170" s="92"/>
      <c r="W170" s="93"/>
      <c r="X170" s="94"/>
      <c r="Y170" s="87" t="str">
        <f t="shared" si="50"/>
        <v/>
      </c>
      <c r="Z170" s="82" t="str">
        <f t="shared" si="51"/>
        <v/>
      </c>
      <c r="AA170" s="88" t="str">
        <f t="shared" si="52"/>
        <v/>
      </c>
      <c r="AB170" s="11"/>
      <c r="AD170" s="14" t="str">
        <f t="shared" si="36"/>
        <v/>
      </c>
      <c r="AE170" s="13">
        <f t="shared" si="37"/>
        <v>0</v>
      </c>
      <c r="AG170" s="7" t="str">
        <f t="shared" si="38"/>
        <v/>
      </c>
      <c r="AH170" s="7" t="str">
        <f t="shared" si="39"/>
        <v/>
      </c>
      <c r="AI170" s="7" t="str">
        <f t="shared" si="40"/>
        <v/>
      </c>
    </row>
    <row r="171" spans="2:35" ht="13.5" customHeight="1" x14ac:dyDescent="0.15">
      <c r="B171" s="409"/>
      <c r="C171" s="410"/>
      <c r="D171" s="411"/>
      <c r="E171" s="411"/>
      <c r="F171" s="412"/>
      <c r="G171" s="413"/>
      <c r="H171" s="414"/>
      <c r="I171" s="415"/>
      <c r="J171" s="415"/>
      <c r="K171" s="417"/>
      <c r="L171" s="15"/>
      <c r="M171" s="26"/>
      <c r="N171" s="17"/>
      <c r="O171" s="81" t="str">
        <f t="shared" si="41"/>
        <v/>
      </c>
      <c r="P171" s="82" t="str">
        <f t="shared" si="42"/>
        <v/>
      </c>
      <c r="Q171" s="82" t="str">
        <f t="shared" si="43"/>
        <v/>
      </c>
      <c r="R171" s="90"/>
      <c r="S171" s="90"/>
      <c r="T171" s="90"/>
      <c r="U171" s="85" t="str">
        <f t="shared" si="49"/>
        <v/>
      </c>
      <c r="V171" s="92"/>
      <c r="W171" s="93"/>
      <c r="X171" s="94"/>
      <c r="Y171" s="87" t="str">
        <f t="shared" si="50"/>
        <v/>
      </c>
      <c r="Z171" s="82" t="str">
        <f t="shared" si="51"/>
        <v/>
      </c>
      <c r="AA171" s="88" t="str">
        <f t="shared" si="52"/>
        <v/>
      </c>
      <c r="AB171" s="11"/>
      <c r="AD171" s="14" t="str">
        <f t="shared" si="36"/>
        <v/>
      </c>
      <c r="AE171" s="13">
        <f t="shared" si="37"/>
        <v>0</v>
      </c>
      <c r="AG171" s="7" t="str">
        <f t="shared" si="38"/>
        <v/>
      </c>
      <c r="AH171" s="7" t="str">
        <f t="shared" si="39"/>
        <v/>
      </c>
      <c r="AI171" s="7" t="str">
        <f t="shared" si="40"/>
        <v/>
      </c>
    </row>
    <row r="172" spans="2:35" ht="13.5" customHeight="1" x14ac:dyDescent="0.15">
      <c r="B172" s="409"/>
      <c r="C172" s="410"/>
      <c r="D172" s="411"/>
      <c r="E172" s="416"/>
      <c r="F172" s="412"/>
      <c r="G172" s="413"/>
      <c r="H172" s="414"/>
      <c r="I172" s="415"/>
      <c r="J172" s="415"/>
      <c r="K172" s="417"/>
      <c r="L172" s="15"/>
      <c r="M172" s="26"/>
      <c r="N172" s="17"/>
      <c r="O172" s="81" t="str">
        <f t="shared" si="41"/>
        <v/>
      </c>
      <c r="P172" s="82" t="str">
        <f t="shared" si="42"/>
        <v/>
      </c>
      <c r="Q172" s="82" t="str">
        <f t="shared" si="43"/>
        <v/>
      </c>
      <c r="R172" s="90"/>
      <c r="S172" s="90"/>
      <c r="T172" s="90"/>
      <c r="U172" s="85" t="str">
        <f t="shared" si="49"/>
        <v/>
      </c>
      <c r="V172" s="92"/>
      <c r="W172" s="93"/>
      <c r="X172" s="94"/>
      <c r="Y172" s="87" t="str">
        <f t="shared" si="50"/>
        <v/>
      </c>
      <c r="Z172" s="82" t="str">
        <f t="shared" si="51"/>
        <v/>
      </c>
      <c r="AA172" s="88" t="str">
        <f t="shared" si="52"/>
        <v/>
      </c>
      <c r="AB172" s="11"/>
      <c r="AD172" s="14" t="str">
        <f t="shared" si="36"/>
        <v/>
      </c>
      <c r="AE172" s="13">
        <f t="shared" si="37"/>
        <v>0</v>
      </c>
      <c r="AG172" s="7" t="str">
        <f t="shared" si="38"/>
        <v/>
      </c>
      <c r="AH172" s="7" t="str">
        <f t="shared" si="39"/>
        <v/>
      </c>
      <c r="AI172" s="7" t="str">
        <f t="shared" si="40"/>
        <v/>
      </c>
    </row>
    <row r="173" spans="2:35" ht="13.5" customHeight="1" x14ac:dyDescent="0.15">
      <c r="B173" s="409"/>
      <c r="C173" s="433"/>
      <c r="D173" s="434"/>
      <c r="E173" s="452"/>
      <c r="F173" s="412"/>
      <c r="G173" s="413"/>
      <c r="H173" s="414"/>
      <c r="I173" s="415"/>
      <c r="J173" s="415"/>
      <c r="K173" s="417"/>
      <c r="L173" s="15"/>
      <c r="M173" s="26"/>
      <c r="N173" s="17"/>
      <c r="O173" s="81" t="str">
        <f t="shared" si="41"/>
        <v/>
      </c>
      <c r="P173" s="82" t="str">
        <f t="shared" si="42"/>
        <v/>
      </c>
      <c r="Q173" s="82" t="str">
        <f t="shared" si="43"/>
        <v/>
      </c>
      <c r="R173" s="90"/>
      <c r="S173" s="90"/>
      <c r="T173" s="90"/>
      <c r="U173" s="85" t="str">
        <f t="shared" si="49"/>
        <v/>
      </c>
      <c r="V173" s="92"/>
      <c r="W173" s="93"/>
      <c r="X173" s="94"/>
      <c r="Y173" s="87" t="str">
        <f t="shared" si="50"/>
        <v/>
      </c>
      <c r="Z173" s="82" t="str">
        <f t="shared" si="51"/>
        <v/>
      </c>
      <c r="AA173" s="88" t="str">
        <f t="shared" si="52"/>
        <v/>
      </c>
      <c r="AB173" s="11"/>
      <c r="AD173" s="14" t="str">
        <f t="shared" si="36"/>
        <v/>
      </c>
      <c r="AE173" s="13">
        <f t="shared" si="37"/>
        <v>0</v>
      </c>
      <c r="AG173" s="7" t="str">
        <f t="shared" si="38"/>
        <v/>
      </c>
      <c r="AH173" s="7" t="str">
        <f t="shared" si="39"/>
        <v/>
      </c>
      <c r="AI173" s="7" t="str">
        <f t="shared" si="40"/>
        <v/>
      </c>
    </row>
    <row r="174" spans="2:35" ht="13.5" customHeight="1" x14ac:dyDescent="0.15">
      <c r="B174" s="409"/>
      <c r="C174" s="410"/>
      <c r="D174" s="411"/>
      <c r="E174" s="411"/>
      <c r="F174" s="412"/>
      <c r="G174" s="413"/>
      <c r="H174" s="414"/>
      <c r="I174" s="415"/>
      <c r="J174" s="415"/>
      <c r="K174" s="417"/>
      <c r="L174" s="15"/>
      <c r="M174" s="26"/>
      <c r="N174" s="17"/>
      <c r="O174" s="81" t="str">
        <f t="shared" si="41"/>
        <v/>
      </c>
      <c r="P174" s="82" t="str">
        <f t="shared" si="42"/>
        <v/>
      </c>
      <c r="Q174" s="82" t="str">
        <f t="shared" si="43"/>
        <v/>
      </c>
      <c r="R174" s="90"/>
      <c r="S174" s="90"/>
      <c r="T174" s="90"/>
      <c r="U174" s="85" t="str">
        <f t="shared" si="49"/>
        <v/>
      </c>
      <c r="V174" s="92"/>
      <c r="W174" s="93"/>
      <c r="X174" s="94"/>
      <c r="Y174" s="87" t="str">
        <f t="shared" si="50"/>
        <v/>
      </c>
      <c r="Z174" s="82" t="str">
        <f t="shared" si="51"/>
        <v/>
      </c>
      <c r="AA174" s="88" t="str">
        <f t="shared" si="52"/>
        <v/>
      </c>
      <c r="AB174" s="11"/>
      <c r="AD174" s="14" t="str">
        <f t="shared" si="36"/>
        <v/>
      </c>
      <c r="AE174" s="13">
        <f t="shared" si="37"/>
        <v>0</v>
      </c>
      <c r="AG174" s="7" t="str">
        <f t="shared" si="38"/>
        <v/>
      </c>
      <c r="AH174" s="7" t="str">
        <f t="shared" si="39"/>
        <v/>
      </c>
      <c r="AI174" s="7" t="str">
        <f t="shared" si="40"/>
        <v/>
      </c>
    </row>
    <row r="175" spans="2:35" ht="13.5" customHeight="1" x14ac:dyDescent="0.15">
      <c r="B175" s="409"/>
      <c r="C175" s="410"/>
      <c r="D175" s="411"/>
      <c r="E175" s="416"/>
      <c r="F175" s="412"/>
      <c r="G175" s="413"/>
      <c r="H175" s="414"/>
      <c r="I175" s="415"/>
      <c r="J175" s="415"/>
      <c r="K175" s="417"/>
      <c r="L175" s="15"/>
      <c r="M175" s="26"/>
      <c r="N175" s="17"/>
      <c r="O175" s="81" t="str">
        <f t="shared" si="41"/>
        <v/>
      </c>
      <c r="P175" s="82" t="str">
        <f t="shared" si="42"/>
        <v/>
      </c>
      <c r="Q175" s="82" t="str">
        <f t="shared" si="43"/>
        <v/>
      </c>
      <c r="R175" s="90"/>
      <c r="S175" s="90"/>
      <c r="T175" s="90"/>
      <c r="U175" s="85" t="str">
        <f t="shared" si="49"/>
        <v/>
      </c>
      <c r="V175" s="92"/>
      <c r="W175" s="93"/>
      <c r="X175" s="94"/>
      <c r="Y175" s="87" t="str">
        <f t="shared" si="50"/>
        <v/>
      </c>
      <c r="Z175" s="82" t="str">
        <f t="shared" si="51"/>
        <v/>
      </c>
      <c r="AA175" s="88" t="str">
        <f t="shared" si="52"/>
        <v/>
      </c>
      <c r="AB175" s="11"/>
      <c r="AD175" s="14" t="str">
        <f t="shared" si="36"/>
        <v/>
      </c>
      <c r="AE175" s="13">
        <f t="shared" si="37"/>
        <v>0</v>
      </c>
      <c r="AG175" s="7" t="str">
        <f t="shared" si="38"/>
        <v/>
      </c>
      <c r="AH175" s="7" t="str">
        <f t="shared" si="39"/>
        <v/>
      </c>
      <c r="AI175" s="7" t="str">
        <f t="shared" si="40"/>
        <v/>
      </c>
    </row>
    <row r="176" spans="2:35" ht="13.5" customHeight="1" x14ac:dyDescent="0.15">
      <c r="B176" s="409"/>
      <c r="C176" s="433"/>
      <c r="D176" s="434"/>
      <c r="E176" s="452"/>
      <c r="F176" s="412"/>
      <c r="G176" s="413"/>
      <c r="H176" s="414"/>
      <c r="I176" s="415"/>
      <c r="J176" s="415"/>
      <c r="K176" s="417"/>
      <c r="L176" s="15"/>
      <c r="M176" s="26"/>
      <c r="N176" s="17"/>
      <c r="O176" s="81" t="str">
        <f t="shared" si="41"/>
        <v/>
      </c>
      <c r="P176" s="82" t="str">
        <f t="shared" si="42"/>
        <v/>
      </c>
      <c r="Q176" s="82" t="str">
        <f t="shared" si="43"/>
        <v/>
      </c>
      <c r="R176" s="90"/>
      <c r="S176" s="90"/>
      <c r="T176" s="90"/>
      <c r="U176" s="85" t="str">
        <f t="shared" si="49"/>
        <v/>
      </c>
      <c r="V176" s="92"/>
      <c r="W176" s="93"/>
      <c r="X176" s="94"/>
      <c r="Y176" s="87" t="str">
        <f t="shared" si="50"/>
        <v/>
      </c>
      <c r="Z176" s="82" t="str">
        <f t="shared" si="51"/>
        <v/>
      </c>
      <c r="AA176" s="88" t="str">
        <f t="shared" si="52"/>
        <v/>
      </c>
      <c r="AB176" s="11"/>
      <c r="AD176" s="14" t="str">
        <f t="shared" si="36"/>
        <v/>
      </c>
      <c r="AE176" s="13">
        <f t="shared" si="37"/>
        <v>0</v>
      </c>
      <c r="AG176" s="7" t="str">
        <f t="shared" si="38"/>
        <v/>
      </c>
      <c r="AH176" s="7" t="str">
        <f t="shared" si="39"/>
        <v/>
      </c>
      <c r="AI176" s="7" t="str">
        <f t="shared" si="40"/>
        <v/>
      </c>
    </row>
    <row r="177" spans="2:35" ht="13.5" customHeight="1" x14ac:dyDescent="0.15">
      <c r="B177" s="409"/>
      <c r="C177" s="410"/>
      <c r="D177" s="411"/>
      <c r="E177" s="411"/>
      <c r="F177" s="412"/>
      <c r="G177" s="413"/>
      <c r="H177" s="414"/>
      <c r="I177" s="415"/>
      <c r="J177" s="415"/>
      <c r="K177" s="417"/>
      <c r="L177" s="15"/>
      <c r="M177" s="26"/>
      <c r="N177" s="17"/>
      <c r="O177" s="81" t="str">
        <f t="shared" si="41"/>
        <v/>
      </c>
      <c r="P177" s="82" t="str">
        <f t="shared" si="42"/>
        <v/>
      </c>
      <c r="Q177" s="82" t="str">
        <f t="shared" si="43"/>
        <v/>
      </c>
      <c r="R177" s="90"/>
      <c r="S177" s="90"/>
      <c r="T177" s="90"/>
      <c r="U177" s="85" t="str">
        <f t="shared" si="49"/>
        <v/>
      </c>
      <c r="V177" s="92"/>
      <c r="W177" s="93"/>
      <c r="X177" s="94"/>
      <c r="Y177" s="87" t="str">
        <f t="shared" si="50"/>
        <v/>
      </c>
      <c r="Z177" s="82" t="str">
        <f t="shared" si="51"/>
        <v/>
      </c>
      <c r="AA177" s="88" t="str">
        <f t="shared" si="52"/>
        <v/>
      </c>
      <c r="AB177" s="11"/>
      <c r="AD177" s="14" t="str">
        <f t="shared" si="36"/>
        <v/>
      </c>
      <c r="AE177" s="13">
        <f t="shared" si="37"/>
        <v>0</v>
      </c>
      <c r="AG177" s="7" t="str">
        <f t="shared" si="38"/>
        <v/>
      </c>
      <c r="AH177" s="7" t="str">
        <f t="shared" si="39"/>
        <v/>
      </c>
      <c r="AI177" s="7" t="str">
        <f t="shared" si="40"/>
        <v/>
      </c>
    </row>
    <row r="178" spans="2:35" ht="13.5" customHeight="1" x14ac:dyDescent="0.15">
      <c r="B178" s="409"/>
      <c r="C178" s="410"/>
      <c r="D178" s="411"/>
      <c r="E178" s="416"/>
      <c r="F178" s="412"/>
      <c r="G178" s="413"/>
      <c r="H178" s="414"/>
      <c r="I178" s="415"/>
      <c r="J178" s="415"/>
      <c r="K178" s="417"/>
      <c r="L178" s="15"/>
      <c r="M178" s="26"/>
      <c r="N178" s="17"/>
      <c r="O178" s="81" t="str">
        <f t="shared" si="41"/>
        <v/>
      </c>
      <c r="P178" s="82" t="str">
        <f t="shared" si="42"/>
        <v/>
      </c>
      <c r="Q178" s="82" t="str">
        <f t="shared" si="43"/>
        <v/>
      </c>
      <c r="R178" s="90"/>
      <c r="S178" s="90"/>
      <c r="T178" s="90"/>
      <c r="U178" s="85" t="str">
        <f t="shared" si="49"/>
        <v/>
      </c>
      <c r="V178" s="92"/>
      <c r="W178" s="93"/>
      <c r="X178" s="94"/>
      <c r="Y178" s="87" t="str">
        <f t="shared" si="50"/>
        <v/>
      </c>
      <c r="Z178" s="82" t="str">
        <f t="shared" si="51"/>
        <v/>
      </c>
      <c r="AA178" s="88" t="str">
        <f t="shared" si="52"/>
        <v/>
      </c>
      <c r="AB178" s="11"/>
      <c r="AD178" s="14" t="str">
        <f t="shared" si="36"/>
        <v/>
      </c>
      <c r="AE178" s="13">
        <f t="shared" si="37"/>
        <v>0</v>
      </c>
      <c r="AG178" s="7" t="str">
        <f t="shared" si="38"/>
        <v/>
      </c>
      <c r="AH178" s="7" t="str">
        <f t="shared" si="39"/>
        <v/>
      </c>
      <c r="AI178" s="7" t="str">
        <f t="shared" si="40"/>
        <v/>
      </c>
    </row>
    <row r="179" spans="2:35" ht="13.5" customHeight="1" x14ac:dyDescent="0.15">
      <c r="B179" s="409"/>
      <c r="C179" s="433"/>
      <c r="D179" s="434"/>
      <c r="E179" s="452"/>
      <c r="F179" s="412"/>
      <c r="G179" s="413"/>
      <c r="H179" s="414"/>
      <c r="I179" s="415"/>
      <c r="J179" s="415"/>
      <c r="K179" s="417"/>
      <c r="L179" s="15"/>
      <c r="M179" s="26"/>
      <c r="N179" s="17"/>
      <c r="O179" s="81" t="str">
        <f t="shared" si="41"/>
        <v/>
      </c>
      <c r="P179" s="82" t="str">
        <f t="shared" si="42"/>
        <v/>
      </c>
      <c r="Q179" s="82" t="str">
        <f t="shared" si="43"/>
        <v/>
      </c>
      <c r="R179" s="90"/>
      <c r="S179" s="90"/>
      <c r="T179" s="90"/>
      <c r="U179" s="85" t="str">
        <f t="shared" si="49"/>
        <v/>
      </c>
      <c r="V179" s="92"/>
      <c r="W179" s="93"/>
      <c r="X179" s="94"/>
      <c r="Y179" s="87" t="str">
        <f t="shared" si="50"/>
        <v/>
      </c>
      <c r="Z179" s="82" t="str">
        <f t="shared" si="51"/>
        <v/>
      </c>
      <c r="AA179" s="88" t="str">
        <f t="shared" si="52"/>
        <v/>
      </c>
      <c r="AB179" s="11"/>
      <c r="AD179" s="14" t="str">
        <f t="shared" si="36"/>
        <v/>
      </c>
      <c r="AE179" s="13">
        <f t="shared" si="37"/>
        <v>0</v>
      </c>
      <c r="AG179" s="7" t="str">
        <f t="shared" si="38"/>
        <v/>
      </c>
      <c r="AH179" s="7" t="str">
        <f t="shared" si="39"/>
        <v/>
      </c>
      <c r="AI179" s="7" t="str">
        <f t="shared" si="40"/>
        <v/>
      </c>
    </row>
    <row r="180" spans="2:35" ht="13.5" customHeight="1" x14ac:dyDescent="0.15">
      <c r="B180" s="409"/>
      <c r="C180" s="410"/>
      <c r="D180" s="411"/>
      <c r="E180" s="411"/>
      <c r="F180" s="412"/>
      <c r="G180" s="413"/>
      <c r="H180" s="414"/>
      <c r="I180" s="415"/>
      <c r="J180" s="415"/>
      <c r="K180" s="417"/>
      <c r="L180" s="15"/>
      <c r="M180" s="26"/>
      <c r="N180" s="17"/>
      <c r="O180" s="81" t="str">
        <f t="shared" si="41"/>
        <v/>
      </c>
      <c r="P180" s="82" t="str">
        <f t="shared" si="42"/>
        <v/>
      </c>
      <c r="Q180" s="82" t="str">
        <f t="shared" si="43"/>
        <v/>
      </c>
      <c r="R180" s="90"/>
      <c r="S180" s="90"/>
      <c r="T180" s="90"/>
      <c r="U180" s="85" t="str">
        <f t="shared" si="49"/>
        <v/>
      </c>
      <c r="V180" s="92"/>
      <c r="W180" s="93"/>
      <c r="X180" s="94"/>
      <c r="Y180" s="87" t="str">
        <f t="shared" si="50"/>
        <v/>
      </c>
      <c r="Z180" s="82" t="str">
        <f t="shared" si="51"/>
        <v/>
      </c>
      <c r="AA180" s="88" t="str">
        <f t="shared" si="52"/>
        <v/>
      </c>
      <c r="AB180" s="11"/>
      <c r="AD180" s="14" t="str">
        <f t="shared" si="36"/>
        <v/>
      </c>
      <c r="AE180" s="13">
        <f t="shared" si="37"/>
        <v>0</v>
      </c>
      <c r="AG180" s="7" t="str">
        <f t="shared" si="38"/>
        <v/>
      </c>
      <c r="AH180" s="7" t="str">
        <f t="shared" si="39"/>
        <v/>
      </c>
      <c r="AI180" s="7" t="str">
        <f t="shared" si="40"/>
        <v/>
      </c>
    </row>
    <row r="181" spans="2:35" ht="13.5" customHeight="1" x14ac:dyDescent="0.15">
      <c r="B181" s="409"/>
      <c r="C181" s="410"/>
      <c r="D181" s="411"/>
      <c r="E181" s="416"/>
      <c r="F181" s="412"/>
      <c r="G181" s="413"/>
      <c r="H181" s="414"/>
      <c r="I181" s="415"/>
      <c r="J181" s="415"/>
      <c r="K181" s="417"/>
      <c r="L181" s="15"/>
      <c r="M181" s="26"/>
      <c r="N181" s="17"/>
      <c r="O181" s="81" t="str">
        <f t="shared" si="41"/>
        <v/>
      </c>
      <c r="P181" s="82" t="str">
        <f t="shared" si="42"/>
        <v/>
      </c>
      <c r="Q181" s="82" t="str">
        <f t="shared" si="43"/>
        <v/>
      </c>
      <c r="R181" s="90"/>
      <c r="S181" s="90"/>
      <c r="T181" s="90"/>
      <c r="U181" s="85" t="str">
        <f t="shared" si="49"/>
        <v/>
      </c>
      <c r="V181" s="92"/>
      <c r="W181" s="93"/>
      <c r="X181" s="94"/>
      <c r="Y181" s="87" t="str">
        <f t="shared" si="50"/>
        <v/>
      </c>
      <c r="Z181" s="82" t="str">
        <f t="shared" si="51"/>
        <v/>
      </c>
      <c r="AA181" s="88" t="str">
        <f t="shared" si="52"/>
        <v/>
      </c>
      <c r="AB181" s="11"/>
      <c r="AD181" s="14" t="str">
        <f t="shared" si="36"/>
        <v/>
      </c>
      <c r="AE181" s="13">
        <f t="shared" si="37"/>
        <v>0</v>
      </c>
      <c r="AG181" s="7" t="str">
        <f t="shared" si="38"/>
        <v/>
      </c>
      <c r="AH181" s="7" t="str">
        <f t="shared" si="39"/>
        <v/>
      </c>
      <c r="AI181" s="7" t="str">
        <f t="shared" si="40"/>
        <v/>
      </c>
    </row>
    <row r="182" spans="2:35" ht="13.5" customHeight="1" x14ac:dyDescent="0.15">
      <c r="B182" s="409"/>
      <c r="C182" s="433"/>
      <c r="D182" s="434"/>
      <c r="E182" s="452"/>
      <c r="F182" s="412"/>
      <c r="G182" s="413"/>
      <c r="H182" s="414"/>
      <c r="I182" s="415"/>
      <c r="J182" s="415"/>
      <c r="K182" s="417"/>
      <c r="L182" s="15"/>
      <c r="M182" s="26"/>
      <c r="N182" s="17"/>
      <c r="O182" s="81" t="str">
        <f t="shared" si="41"/>
        <v/>
      </c>
      <c r="P182" s="82" t="str">
        <f t="shared" si="42"/>
        <v/>
      </c>
      <c r="Q182" s="82" t="str">
        <f t="shared" si="43"/>
        <v/>
      </c>
      <c r="R182" s="90"/>
      <c r="S182" s="90"/>
      <c r="T182" s="90"/>
      <c r="U182" s="85" t="str">
        <f t="shared" si="49"/>
        <v/>
      </c>
      <c r="V182" s="92"/>
      <c r="W182" s="93"/>
      <c r="X182" s="94"/>
      <c r="Y182" s="87" t="str">
        <f t="shared" si="50"/>
        <v/>
      </c>
      <c r="Z182" s="82" t="str">
        <f t="shared" si="51"/>
        <v/>
      </c>
      <c r="AA182" s="88" t="str">
        <f t="shared" si="52"/>
        <v/>
      </c>
      <c r="AB182" s="11"/>
      <c r="AD182" s="14" t="str">
        <f t="shared" si="36"/>
        <v/>
      </c>
      <c r="AE182" s="13">
        <f t="shared" si="37"/>
        <v>0</v>
      </c>
      <c r="AG182" s="7" t="str">
        <f t="shared" si="38"/>
        <v/>
      </c>
      <c r="AH182" s="7" t="str">
        <f t="shared" si="39"/>
        <v/>
      </c>
      <c r="AI182" s="7" t="str">
        <f t="shared" si="40"/>
        <v/>
      </c>
    </row>
    <row r="183" spans="2:35" ht="13.5" customHeight="1" x14ac:dyDescent="0.15">
      <c r="B183" s="409"/>
      <c r="C183" s="410"/>
      <c r="D183" s="411"/>
      <c r="E183" s="411"/>
      <c r="F183" s="412"/>
      <c r="G183" s="413"/>
      <c r="H183" s="414"/>
      <c r="I183" s="415"/>
      <c r="J183" s="415"/>
      <c r="K183" s="417"/>
      <c r="L183" s="15"/>
      <c r="M183" s="26"/>
      <c r="N183" s="17"/>
      <c r="O183" s="81" t="str">
        <f t="shared" si="41"/>
        <v/>
      </c>
      <c r="P183" s="82" t="str">
        <f t="shared" si="42"/>
        <v/>
      </c>
      <c r="Q183" s="82" t="str">
        <f t="shared" si="43"/>
        <v/>
      </c>
      <c r="R183" s="90"/>
      <c r="S183" s="90"/>
      <c r="T183" s="90"/>
      <c r="U183" s="85" t="str">
        <f t="shared" si="49"/>
        <v/>
      </c>
      <c r="V183" s="92"/>
      <c r="W183" s="93"/>
      <c r="X183" s="94"/>
      <c r="Y183" s="87" t="str">
        <f t="shared" si="50"/>
        <v/>
      </c>
      <c r="Z183" s="82" t="str">
        <f t="shared" si="51"/>
        <v/>
      </c>
      <c r="AA183" s="88" t="str">
        <f t="shared" si="52"/>
        <v/>
      </c>
      <c r="AB183" s="11"/>
      <c r="AD183" s="14" t="str">
        <f t="shared" si="36"/>
        <v/>
      </c>
      <c r="AE183" s="13">
        <f t="shared" si="37"/>
        <v>0</v>
      </c>
      <c r="AG183" s="7" t="str">
        <f t="shared" si="38"/>
        <v/>
      </c>
      <c r="AH183" s="7" t="str">
        <f t="shared" si="39"/>
        <v/>
      </c>
      <c r="AI183" s="7" t="str">
        <f t="shared" si="40"/>
        <v/>
      </c>
    </row>
    <row r="184" spans="2:35" ht="13.5" customHeight="1" x14ac:dyDescent="0.15">
      <c r="B184" s="409"/>
      <c r="C184" s="410"/>
      <c r="D184" s="411"/>
      <c r="E184" s="416"/>
      <c r="F184" s="412"/>
      <c r="G184" s="413"/>
      <c r="H184" s="414"/>
      <c r="I184" s="415"/>
      <c r="J184" s="415"/>
      <c r="K184" s="417"/>
      <c r="L184" s="15"/>
      <c r="M184" s="26"/>
      <c r="N184" s="17"/>
      <c r="O184" s="81" t="str">
        <f t="shared" si="41"/>
        <v/>
      </c>
      <c r="P184" s="82" t="str">
        <f t="shared" si="42"/>
        <v/>
      </c>
      <c r="Q184" s="82" t="str">
        <f t="shared" si="43"/>
        <v/>
      </c>
      <c r="R184" s="90"/>
      <c r="S184" s="90"/>
      <c r="T184" s="90"/>
      <c r="U184" s="85" t="str">
        <f t="shared" si="49"/>
        <v/>
      </c>
      <c r="V184" s="92"/>
      <c r="W184" s="93"/>
      <c r="X184" s="94"/>
      <c r="Y184" s="87" t="str">
        <f t="shared" si="50"/>
        <v/>
      </c>
      <c r="Z184" s="82" t="str">
        <f t="shared" si="51"/>
        <v/>
      </c>
      <c r="AA184" s="88" t="str">
        <f t="shared" si="52"/>
        <v/>
      </c>
      <c r="AB184" s="11"/>
      <c r="AD184" s="14" t="str">
        <f t="shared" si="36"/>
        <v/>
      </c>
      <c r="AE184" s="13">
        <f t="shared" si="37"/>
        <v>0</v>
      </c>
      <c r="AG184" s="7" t="str">
        <f t="shared" si="38"/>
        <v/>
      </c>
      <c r="AH184" s="7" t="str">
        <f t="shared" si="39"/>
        <v/>
      </c>
      <c r="AI184" s="7" t="str">
        <f t="shared" si="40"/>
        <v/>
      </c>
    </row>
    <row r="185" spans="2:35" ht="13.5" customHeight="1" x14ac:dyDescent="0.15">
      <c r="B185" s="409"/>
      <c r="C185" s="433"/>
      <c r="D185" s="434"/>
      <c r="E185" s="452"/>
      <c r="F185" s="453"/>
      <c r="G185" s="454"/>
      <c r="H185" s="414"/>
      <c r="I185" s="415"/>
      <c r="J185" s="415"/>
      <c r="K185" s="417"/>
      <c r="L185" s="15"/>
      <c r="M185" s="26"/>
      <c r="N185" s="17"/>
      <c r="O185" s="81" t="str">
        <f t="shared" si="41"/>
        <v/>
      </c>
      <c r="P185" s="82" t="str">
        <f t="shared" si="42"/>
        <v/>
      </c>
      <c r="Q185" s="82" t="str">
        <f t="shared" si="43"/>
        <v/>
      </c>
      <c r="R185" s="90"/>
      <c r="S185" s="90"/>
      <c r="T185" s="90"/>
      <c r="U185" s="85" t="str">
        <f t="shared" si="49"/>
        <v/>
      </c>
      <c r="V185" s="92"/>
      <c r="W185" s="93"/>
      <c r="X185" s="94"/>
      <c r="Y185" s="87" t="str">
        <f t="shared" si="50"/>
        <v/>
      </c>
      <c r="Z185" s="82" t="str">
        <f t="shared" si="51"/>
        <v/>
      </c>
      <c r="AA185" s="88" t="str">
        <f t="shared" si="52"/>
        <v/>
      </c>
      <c r="AB185" s="11"/>
      <c r="AD185" s="14" t="str">
        <f t="shared" si="36"/>
        <v/>
      </c>
      <c r="AE185" s="13">
        <f t="shared" si="37"/>
        <v>0</v>
      </c>
      <c r="AG185" s="7" t="str">
        <f t="shared" si="38"/>
        <v/>
      </c>
      <c r="AH185" s="7" t="str">
        <f t="shared" si="39"/>
        <v/>
      </c>
      <c r="AI185" s="7" t="str">
        <f t="shared" si="40"/>
        <v/>
      </c>
    </row>
    <row r="186" spans="2:35" ht="13.5" customHeight="1" x14ac:dyDescent="0.15">
      <c r="B186" s="409"/>
      <c r="C186" s="410"/>
      <c r="D186" s="411"/>
      <c r="E186" s="411"/>
      <c r="F186" s="453"/>
      <c r="G186" s="454"/>
      <c r="H186" s="414"/>
      <c r="I186" s="415"/>
      <c r="J186" s="415"/>
      <c r="K186" s="417"/>
      <c r="L186" s="15"/>
      <c r="M186" s="26"/>
      <c r="N186" s="17"/>
      <c r="O186" s="81" t="str">
        <f t="shared" si="41"/>
        <v/>
      </c>
      <c r="P186" s="82" t="str">
        <f t="shared" si="42"/>
        <v/>
      </c>
      <c r="Q186" s="82" t="str">
        <f t="shared" si="43"/>
        <v/>
      </c>
      <c r="R186" s="90"/>
      <c r="S186" s="90"/>
      <c r="T186" s="90"/>
      <c r="U186" s="85" t="str">
        <f t="shared" si="49"/>
        <v/>
      </c>
      <c r="V186" s="92"/>
      <c r="W186" s="93"/>
      <c r="X186" s="94"/>
      <c r="Y186" s="87" t="str">
        <f t="shared" si="50"/>
        <v/>
      </c>
      <c r="Z186" s="82" t="str">
        <f t="shared" si="51"/>
        <v/>
      </c>
      <c r="AA186" s="88" t="str">
        <f t="shared" si="52"/>
        <v/>
      </c>
      <c r="AB186" s="11"/>
      <c r="AD186" s="14" t="str">
        <f t="shared" si="36"/>
        <v/>
      </c>
      <c r="AE186" s="13">
        <f t="shared" si="37"/>
        <v>0</v>
      </c>
      <c r="AG186" s="7" t="str">
        <f t="shared" si="38"/>
        <v/>
      </c>
      <c r="AH186" s="7" t="str">
        <f t="shared" si="39"/>
        <v/>
      </c>
      <c r="AI186" s="7" t="str">
        <f t="shared" si="40"/>
        <v/>
      </c>
    </row>
    <row r="187" spans="2:35" ht="13.5" customHeight="1" x14ac:dyDescent="0.15">
      <c r="B187" s="409"/>
      <c r="C187" s="410"/>
      <c r="D187" s="411"/>
      <c r="E187" s="416"/>
      <c r="F187" s="412"/>
      <c r="G187" s="413"/>
      <c r="H187" s="414"/>
      <c r="I187" s="415"/>
      <c r="J187" s="415"/>
      <c r="K187" s="417"/>
      <c r="L187" s="15"/>
      <c r="M187" s="26"/>
      <c r="N187" s="17"/>
      <c r="O187" s="81" t="str">
        <f t="shared" si="41"/>
        <v/>
      </c>
      <c r="P187" s="82" t="str">
        <f t="shared" si="42"/>
        <v/>
      </c>
      <c r="Q187" s="82" t="str">
        <f t="shared" si="43"/>
        <v/>
      </c>
      <c r="R187" s="90"/>
      <c r="S187" s="90"/>
      <c r="T187" s="90"/>
      <c r="U187" s="85" t="str">
        <f t="shared" si="49"/>
        <v/>
      </c>
      <c r="V187" s="92"/>
      <c r="W187" s="93"/>
      <c r="X187" s="94"/>
      <c r="Y187" s="87" t="str">
        <f t="shared" si="50"/>
        <v/>
      </c>
      <c r="Z187" s="82" t="str">
        <f t="shared" si="51"/>
        <v/>
      </c>
      <c r="AA187" s="88" t="str">
        <f t="shared" si="52"/>
        <v/>
      </c>
      <c r="AB187" s="11"/>
      <c r="AD187" s="14" t="str">
        <f t="shared" si="36"/>
        <v/>
      </c>
      <c r="AE187" s="13">
        <f t="shared" si="37"/>
        <v>0</v>
      </c>
      <c r="AG187" s="7" t="str">
        <f t="shared" si="38"/>
        <v/>
      </c>
      <c r="AH187" s="7" t="str">
        <f t="shared" si="39"/>
        <v/>
      </c>
      <c r="AI187" s="7" t="str">
        <f t="shared" si="40"/>
        <v/>
      </c>
    </row>
    <row r="188" spans="2:35" ht="13.5" customHeight="1" x14ac:dyDescent="0.15">
      <c r="B188" s="409"/>
      <c r="C188" s="433"/>
      <c r="D188" s="434"/>
      <c r="E188" s="452"/>
      <c r="F188" s="412"/>
      <c r="G188" s="413"/>
      <c r="H188" s="414"/>
      <c r="I188" s="415"/>
      <c r="J188" s="415"/>
      <c r="K188" s="417"/>
      <c r="L188" s="15"/>
      <c r="M188" s="26"/>
      <c r="N188" s="17"/>
      <c r="O188" s="81" t="str">
        <f t="shared" si="41"/>
        <v/>
      </c>
      <c r="P188" s="82" t="str">
        <f t="shared" si="42"/>
        <v/>
      </c>
      <c r="Q188" s="82" t="str">
        <f t="shared" si="43"/>
        <v/>
      </c>
      <c r="R188" s="90"/>
      <c r="S188" s="90"/>
      <c r="T188" s="90"/>
      <c r="U188" s="85" t="str">
        <f t="shared" si="49"/>
        <v/>
      </c>
      <c r="V188" s="92"/>
      <c r="W188" s="93"/>
      <c r="X188" s="94"/>
      <c r="Y188" s="87" t="str">
        <f t="shared" si="50"/>
        <v/>
      </c>
      <c r="Z188" s="82" t="str">
        <f t="shared" si="51"/>
        <v/>
      </c>
      <c r="AA188" s="88" t="str">
        <f t="shared" si="52"/>
        <v/>
      </c>
      <c r="AB188" s="11"/>
      <c r="AD188" s="14" t="str">
        <f t="shared" si="36"/>
        <v/>
      </c>
      <c r="AE188" s="13">
        <f t="shared" si="37"/>
        <v>0</v>
      </c>
      <c r="AG188" s="7" t="str">
        <f t="shared" si="38"/>
        <v/>
      </c>
      <c r="AH188" s="7" t="str">
        <f t="shared" si="39"/>
        <v/>
      </c>
      <c r="AI188" s="7" t="str">
        <f t="shared" si="40"/>
        <v/>
      </c>
    </row>
    <row r="189" spans="2:35" ht="13.5" customHeight="1" x14ac:dyDescent="0.15">
      <c r="B189" s="409"/>
      <c r="C189" s="410"/>
      <c r="D189" s="411"/>
      <c r="E189" s="411"/>
      <c r="F189" s="412"/>
      <c r="G189" s="413"/>
      <c r="H189" s="414"/>
      <c r="I189" s="415"/>
      <c r="J189" s="415"/>
      <c r="K189" s="417"/>
      <c r="L189" s="15"/>
      <c r="M189" s="26"/>
      <c r="N189" s="17"/>
      <c r="O189" s="81" t="str">
        <f t="shared" si="41"/>
        <v/>
      </c>
      <c r="P189" s="82" t="str">
        <f t="shared" si="42"/>
        <v/>
      </c>
      <c r="Q189" s="82" t="str">
        <f t="shared" si="43"/>
        <v/>
      </c>
      <c r="R189" s="90"/>
      <c r="S189" s="90"/>
      <c r="T189" s="90"/>
      <c r="U189" s="85" t="str">
        <f t="shared" si="49"/>
        <v/>
      </c>
      <c r="V189" s="92"/>
      <c r="W189" s="93"/>
      <c r="X189" s="94"/>
      <c r="Y189" s="87" t="str">
        <f t="shared" si="50"/>
        <v/>
      </c>
      <c r="Z189" s="82" t="str">
        <f t="shared" si="51"/>
        <v/>
      </c>
      <c r="AA189" s="88" t="str">
        <f t="shared" si="52"/>
        <v/>
      </c>
      <c r="AB189" s="11"/>
      <c r="AD189" s="14" t="str">
        <f t="shared" si="36"/>
        <v/>
      </c>
      <c r="AE189" s="13">
        <f t="shared" si="37"/>
        <v>0</v>
      </c>
      <c r="AG189" s="7" t="str">
        <f t="shared" si="38"/>
        <v/>
      </c>
      <c r="AH189" s="7" t="str">
        <f t="shared" si="39"/>
        <v/>
      </c>
      <c r="AI189" s="7" t="str">
        <f t="shared" si="40"/>
        <v/>
      </c>
    </row>
    <row r="190" spans="2:35" ht="13.5" customHeight="1" x14ac:dyDescent="0.15">
      <c r="B190" s="409"/>
      <c r="C190" s="410"/>
      <c r="D190" s="411"/>
      <c r="E190" s="411"/>
      <c r="F190" s="412"/>
      <c r="G190" s="413"/>
      <c r="H190" s="414"/>
      <c r="I190" s="415"/>
      <c r="J190" s="415"/>
      <c r="K190" s="417"/>
      <c r="L190" s="15"/>
      <c r="M190" s="26"/>
      <c r="N190" s="17"/>
      <c r="O190" s="81" t="str">
        <f t="shared" si="41"/>
        <v/>
      </c>
      <c r="P190" s="82" t="str">
        <f t="shared" si="42"/>
        <v/>
      </c>
      <c r="Q190" s="82" t="str">
        <f t="shared" si="43"/>
        <v/>
      </c>
      <c r="R190" s="90"/>
      <c r="S190" s="90"/>
      <c r="T190" s="90"/>
      <c r="U190" s="85" t="str">
        <f t="shared" si="49"/>
        <v/>
      </c>
      <c r="V190" s="92"/>
      <c r="W190" s="93"/>
      <c r="X190" s="94"/>
      <c r="Y190" s="87" t="str">
        <f t="shared" si="50"/>
        <v/>
      </c>
      <c r="Z190" s="82" t="str">
        <f t="shared" si="51"/>
        <v/>
      </c>
      <c r="AA190" s="88" t="str">
        <f t="shared" si="52"/>
        <v/>
      </c>
      <c r="AB190" s="11"/>
      <c r="AD190" s="14" t="str">
        <f t="shared" ref="AD190:AD204" si="53">IF(OR(AND(M190&lt;&gt;"",N190="",V190=""),AND(M190="",N190&lt;&gt;"",V190=""),AND(O190="",R190="",M190&lt;&gt;""),AND(P190="",S190="",M190&lt;&gt;""),AND(Q190="",T190="",M190&lt;&gt;"")),"▲","")</f>
        <v/>
      </c>
      <c r="AE190" s="13">
        <f t="shared" ref="AE190:AE204" si="54">IF(AND(P190="",S190=""),0,IF(S190="",U190*X190*SQRT(1-(P190/100)^2)/(P190/100),U190*X190*SQRT(1-(S190/100)^2)/(S190/100)))</f>
        <v>0</v>
      </c>
      <c r="AG190" s="7" t="str">
        <f t="shared" ref="AG190:AG204" si="55">IF(Y190="","",Y190/X190)</f>
        <v/>
      </c>
      <c r="AH190" s="7" t="str">
        <f t="shared" ref="AH190:AH204" si="56">IF(Y190="","",Z190/X190)</f>
        <v/>
      </c>
      <c r="AI190" s="7" t="str">
        <f t="shared" ref="AI190:AI204" si="57">IF(Y190="","",AA190/X190)</f>
        <v/>
      </c>
    </row>
    <row r="191" spans="2:35" ht="13.5" customHeight="1" x14ac:dyDescent="0.15">
      <c r="B191" s="409"/>
      <c r="C191" s="410"/>
      <c r="D191" s="411"/>
      <c r="E191" s="411"/>
      <c r="F191" s="412"/>
      <c r="G191" s="413"/>
      <c r="H191" s="414"/>
      <c r="I191" s="415"/>
      <c r="J191" s="415"/>
      <c r="K191" s="417"/>
      <c r="L191" s="15"/>
      <c r="M191" s="26"/>
      <c r="N191" s="17"/>
      <c r="O191" s="81" t="str">
        <f t="shared" ref="O191:O204" si="58">IF(L191="IM-4P",IF(R191="",IF($I$54=50,IF(ISNA(VLOOKUP(M191,電動機５０,3,FALSE)),"",VLOOKUP(M191,電動機５０,3,FALSE)),IF($I$54=60,IF(ISNA(VLOOKUP(M191,電動機６０,3,FALSE)),"",VLOOKUP(M191,電動機６０,3,FALSE)),"")),""),"")</f>
        <v/>
      </c>
      <c r="P191" s="82" t="str">
        <f t="shared" ref="P191:P204" si="59">IF(L191="IM-4P",IF(S191="",IF($I$54=50,IF(ISNA(VLOOKUP(M191,電動機５０,4,FALSE)),"",VLOOKUP(M191,電動機５０,4,FALSE)),IF($I$54=60,IF(ISNA(VLOOKUP(M191,電動機６０,4,FALSE)),"",VLOOKUP(M191,電動機６０,4,FALSE)),"")),""),"")</f>
        <v/>
      </c>
      <c r="Q191" s="82" t="str">
        <f t="shared" ref="Q191:Q204" si="60">IF(L191="IM-4P",IF(T191="",IF($I$54=50,IF(ISNA(VLOOKUP(M191,電動機５０,2,FALSE)),"",VLOOKUP(M191,電動機５０,2,FALSE)),IF($I$54=60,IF(ISNA(VLOOKUP(M191,電動機６０,2,FALSE)),"",VLOOKUP(M191,電動機６０,2,FALSE)),"")),""),"")</f>
        <v/>
      </c>
      <c r="R191" s="90"/>
      <c r="S191" s="90"/>
      <c r="T191" s="90"/>
      <c r="U191" s="85" t="str">
        <f t="shared" si="49"/>
        <v/>
      </c>
      <c r="V191" s="92"/>
      <c r="W191" s="93"/>
      <c r="X191" s="94"/>
      <c r="Y191" s="87" t="str">
        <f t="shared" si="50"/>
        <v/>
      </c>
      <c r="Z191" s="82" t="str">
        <f t="shared" si="51"/>
        <v/>
      </c>
      <c r="AA191" s="88" t="str">
        <f t="shared" si="52"/>
        <v/>
      </c>
      <c r="AB191" s="11"/>
      <c r="AD191" s="14" t="str">
        <f t="shared" si="53"/>
        <v/>
      </c>
      <c r="AE191" s="13">
        <f t="shared" si="54"/>
        <v>0</v>
      </c>
      <c r="AG191" s="7" t="str">
        <f t="shared" si="55"/>
        <v/>
      </c>
      <c r="AH191" s="7" t="str">
        <f t="shared" si="56"/>
        <v/>
      </c>
      <c r="AI191" s="7" t="str">
        <f t="shared" si="57"/>
        <v/>
      </c>
    </row>
    <row r="192" spans="2:35" ht="13.5" customHeight="1" x14ac:dyDescent="0.15">
      <c r="B192" s="409"/>
      <c r="C192" s="410"/>
      <c r="D192" s="411"/>
      <c r="E192" s="411"/>
      <c r="F192" s="412"/>
      <c r="G192" s="413"/>
      <c r="H192" s="414"/>
      <c r="I192" s="415"/>
      <c r="J192" s="415"/>
      <c r="K192" s="417"/>
      <c r="L192" s="15"/>
      <c r="M192" s="26"/>
      <c r="N192" s="17"/>
      <c r="O192" s="81" t="str">
        <f t="shared" si="58"/>
        <v/>
      </c>
      <c r="P192" s="82" t="str">
        <f t="shared" si="59"/>
        <v/>
      </c>
      <c r="Q192" s="82" t="str">
        <f t="shared" si="60"/>
        <v/>
      </c>
      <c r="R192" s="90"/>
      <c r="S192" s="90"/>
      <c r="T192" s="90"/>
      <c r="U192" s="85" t="str">
        <f t="shared" si="49"/>
        <v/>
      </c>
      <c r="V192" s="92"/>
      <c r="W192" s="93"/>
      <c r="X192" s="94"/>
      <c r="Y192" s="87" t="str">
        <f t="shared" si="50"/>
        <v/>
      </c>
      <c r="Z192" s="82" t="str">
        <f t="shared" si="51"/>
        <v/>
      </c>
      <c r="AA192" s="88" t="str">
        <f t="shared" si="52"/>
        <v/>
      </c>
      <c r="AB192" s="11"/>
      <c r="AD192" s="14" t="str">
        <f t="shared" si="53"/>
        <v/>
      </c>
      <c r="AE192" s="13">
        <f t="shared" si="54"/>
        <v>0</v>
      </c>
      <c r="AG192" s="7" t="str">
        <f t="shared" si="55"/>
        <v/>
      </c>
      <c r="AH192" s="7" t="str">
        <f t="shared" si="56"/>
        <v/>
      </c>
      <c r="AI192" s="7" t="str">
        <f t="shared" si="57"/>
        <v/>
      </c>
    </row>
    <row r="193" spans="2:35" ht="13.5" customHeight="1" x14ac:dyDescent="0.15">
      <c r="B193" s="409"/>
      <c r="C193" s="410"/>
      <c r="D193" s="411"/>
      <c r="E193" s="411"/>
      <c r="F193" s="412"/>
      <c r="G193" s="413"/>
      <c r="H193" s="414"/>
      <c r="I193" s="415"/>
      <c r="J193" s="415"/>
      <c r="K193" s="417"/>
      <c r="L193" s="15"/>
      <c r="M193" s="26"/>
      <c r="N193" s="17"/>
      <c r="O193" s="81" t="str">
        <f t="shared" si="58"/>
        <v/>
      </c>
      <c r="P193" s="82" t="str">
        <f t="shared" si="59"/>
        <v/>
      </c>
      <c r="Q193" s="82" t="str">
        <f t="shared" si="60"/>
        <v/>
      </c>
      <c r="R193" s="90"/>
      <c r="S193" s="90"/>
      <c r="T193" s="90"/>
      <c r="U193" s="85" t="str">
        <f t="shared" si="49"/>
        <v/>
      </c>
      <c r="V193" s="92"/>
      <c r="W193" s="93"/>
      <c r="X193" s="94"/>
      <c r="Y193" s="87" t="str">
        <f t="shared" si="50"/>
        <v/>
      </c>
      <c r="Z193" s="82" t="str">
        <f t="shared" si="51"/>
        <v/>
      </c>
      <c r="AA193" s="88" t="str">
        <f t="shared" si="52"/>
        <v/>
      </c>
      <c r="AB193" s="11"/>
      <c r="AD193" s="14" t="str">
        <f t="shared" si="53"/>
        <v/>
      </c>
      <c r="AE193" s="13">
        <f t="shared" si="54"/>
        <v>0</v>
      </c>
      <c r="AG193" s="7" t="str">
        <f t="shared" si="55"/>
        <v/>
      </c>
      <c r="AH193" s="7" t="str">
        <f t="shared" si="56"/>
        <v/>
      </c>
      <c r="AI193" s="7" t="str">
        <f t="shared" si="57"/>
        <v/>
      </c>
    </row>
    <row r="194" spans="2:35" ht="13.5" customHeight="1" x14ac:dyDescent="0.15">
      <c r="B194" s="409"/>
      <c r="C194" s="410"/>
      <c r="D194" s="411"/>
      <c r="E194" s="411"/>
      <c r="F194" s="412"/>
      <c r="G194" s="413"/>
      <c r="H194" s="414"/>
      <c r="I194" s="415"/>
      <c r="J194" s="415"/>
      <c r="K194" s="417"/>
      <c r="L194" s="15"/>
      <c r="M194" s="26"/>
      <c r="N194" s="17"/>
      <c r="O194" s="81" t="str">
        <f t="shared" si="58"/>
        <v/>
      </c>
      <c r="P194" s="82" t="str">
        <f t="shared" si="59"/>
        <v/>
      </c>
      <c r="Q194" s="82" t="str">
        <f t="shared" si="60"/>
        <v/>
      </c>
      <c r="R194" s="90"/>
      <c r="S194" s="90"/>
      <c r="T194" s="90"/>
      <c r="U194" s="85" t="str">
        <f t="shared" si="49"/>
        <v/>
      </c>
      <c r="V194" s="92"/>
      <c r="W194" s="93"/>
      <c r="X194" s="94"/>
      <c r="Y194" s="87" t="str">
        <f t="shared" si="50"/>
        <v/>
      </c>
      <c r="Z194" s="82" t="str">
        <f t="shared" si="51"/>
        <v/>
      </c>
      <c r="AA194" s="88" t="str">
        <f t="shared" si="52"/>
        <v/>
      </c>
      <c r="AB194" s="11"/>
      <c r="AD194" s="14" t="str">
        <f t="shared" si="53"/>
        <v/>
      </c>
      <c r="AE194" s="13">
        <f t="shared" si="54"/>
        <v>0</v>
      </c>
      <c r="AG194" s="7" t="str">
        <f t="shared" si="55"/>
        <v/>
      </c>
      <c r="AH194" s="7" t="str">
        <f t="shared" si="56"/>
        <v/>
      </c>
      <c r="AI194" s="7" t="str">
        <f t="shared" si="57"/>
        <v/>
      </c>
    </row>
    <row r="195" spans="2:35" ht="13.5" customHeight="1" x14ac:dyDescent="0.15">
      <c r="B195" s="409"/>
      <c r="C195" s="410"/>
      <c r="D195" s="411"/>
      <c r="E195" s="411"/>
      <c r="F195" s="453"/>
      <c r="G195" s="454"/>
      <c r="H195" s="414"/>
      <c r="I195" s="415"/>
      <c r="J195" s="415"/>
      <c r="K195" s="417"/>
      <c r="L195" s="15"/>
      <c r="M195" s="26"/>
      <c r="N195" s="17"/>
      <c r="O195" s="81" t="str">
        <f t="shared" si="58"/>
        <v/>
      </c>
      <c r="P195" s="82" t="str">
        <f t="shared" si="59"/>
        <v/>
      </c>
      <c r="Q195" s="82" t="str">
        <f t="shared" si="60"/>
        <v/>
      </c>
      <c r="R195" s="90"/>
      <c r="S195" s="90"/>
      <c r="T195" s="90"/>
      <c r="U195" s="85" t="str">
        <f t="shared" si="49"/>
        <v/>
      </c>
      <c r="V195" s="92"/>
      <c r="W195" s="93"/>
      <c r="X195" s="94"/>
      <c r="Y195" s="87" t="str">
        <f t="shared" si="50"/>
        <v/>
      </c>
      <c r="Z195" s="82" t="str">
        <f t="shared" si="51"/>
        <v/>
      </c>
      <c r="AA195" s="88" t="str">
        <f t="shared" si="52"/>
        <v/>
      </c>
      <c r="AB195" s="11"/>
      <c r="AD195" s="14" t="str">
        <f t="shared" si="53"/>
        <v/>
      </c>
      <c r="AE195" s="13">
        <f t="shared" si="54"/>
        <v>0</v>
      </c>
      <c r="AG195" s="7" t="str">
        <f t="shared" si="55"/>
        <v/>
      </c>
      <c r="AH195" s="7" t="str">
        <f t="shared" si="56"/>
        <v/>
      </c>
      <c r="AI195" s="7" t="str">
        <f t="shared" si="57"/>
        <v/>
      </c>
    </row>
    <row r="196" spans="2:35" x14ac:dyDescent="0.15">
      <c r="B196" s="409"/>
      <c r="C196" s="410"/>
      <c r="D196" s="411"/>
      <c r="E196" s="411"/>
      <c r="F196" s="412"/>
      <c r="G196" s="413"/>
      <c r="H196" s="414"/>
      <c r="I196" s="415"/>
      <c r="J196" s="415"/>
      <c r="K196" s="415"/>
      <c r="L196" s="15"/>
      <c r="M196" s="26"/>
      <c r="N196" s="17"/>
      <c r="O196" s="81" t="str">
        <f t="shared" si="58"/>
        <v/>
      </c>
      <c r="P196" s="82" t="str">
        <f t="shared" si="59"/>
        <v/>
      </c>
      <c r="Q196" s="82" t="str">
        <f t="shared" si="60"/>
        <v/>
      </c>
      <c r="R196" s="90"/>
      <c r="S196" s="90"/>
      <c r="T196" s="90"/>
      <c r="U196" s="85" t="str">
        <f t="shared" si="49"/>
        <v/>
      </c>
      <c r="V196" s="92"/>
      <c r="W196" s="93"/>
      <c r="X196" s="94"/>
      <c r="Y196" s="87" t="str">
        <f t="shared" si="50"/>
        <v/>
      </c>
      <c r="Z196" s="82" t="str">
        <f t="shared" si="51"/>
        <v/>
      </c>
      <c r="AA196" s="88" t="str">
        <f t="shared" si="52"/>
        <v/>
      </c>
      <c r="AB196" s="11"/>
      <c r="AD196" s="14" t="str">
        <f t="shared" si="53"/>
        <v/>
      </c>
      <c r="AE196" s="13">
        <f t="shared" si="54"/>
        <v>0</v>
      </c>
      <c r="AG196" s="7" t="str">
        <f t="shared" si="55"/>
        <v/>
      </c>
      <c r="AH196" s="7" t="str">
        <f t="shared" si="56"/>
        <v/>
      </c>
      <c r="AI196" s="7" t="str">
        <f t="shared" si="57"/>
        <v/>
      </c>
    </row>
    <row r="197" spans="2:35" x14ac:dyDescent="0.15">
      <c r="B197" s="409"/>
      <c r="C197" s="410"/>
      <c r="D197" s="411"/>
      <c r="E197" s="411"/>
      <c r="F197" s="412"/>
      <c r="G197" s="413"/>
      <c r="H197" s="414"/>
      <c r="I197" s="415"/>
      <c r="J197" s="415"/>
      <c r="K197" s="415"/>
      <c r="L197" s="15"/>
      <c r="M197" s="26"/>
      <c r="N197" s="17"/>
      <c r="O197" s="81" t="str">
        <f t="shared" si="58"/>
        <v/>
      </c>
      <c r="P197" s="82" t="str">
        <f t="shared" si="59"/>
        <v/>
      </c>
      <c r="Q197" s="82" t="str">
        <f t="shared" si="60"/>
        <v/>
      </c>
      <c r="R197" s="90"/>
      <c r="S197" s="90"/>
      <c r="T197" s="90"/>
      <c r="U197" s="85" t="str">
        <f t="shared" si="49"/>
        <v/>
      </c>
      <c r="V197" s="92"/>
      <c r="W197" s="93"/>
      <c r="X197" s="94"/>
      <c r="Y197" s="87" t="str">
        <f t="shared" si="50"/>
        <v/>
      </c>
      <c r="Z197" s="82" t="str">
        <f t="shared" si="51"/>
        <v/>
      </c>
      <c r="AA197" s="88" t="str">
        <f t="shared" si="52"/>
        <v/>
      </c>
      <c r="AB197" s="11"/>
      <c r="AD197" s="14" t="str">
        <f t="shared" si="53"/>
        <v/>
      </c>
      <c r="AE197" s="13">
        <f t="shared" si="54"/>
        <v>0</v>
      </c>
      <c r="AG197" s="7" t="str">
        <f t="shared" si="55"/>
        <v/>
      </c>
      <c r="AH197" s="7" t="str">
        <f t="shared" si="56"/>
        <v/>
      </c>
      <c r="AI197" s="7" t="str">
        <f t="shared" si="57"/>
        <v/>
      </c>
    </row>
    <row r="198" spans="2:35" x14ac:dyDescent="0.15">
      <c r="B198" s="409"/>
      <c r="C198" s="410"/>
      <c r="D198" s="411"/>
      <c r="E198" s="411"/>
      <c r="F198" s="412"/>
      <c r="G198" s="413"/>
      <c r="H198" s="414"/>
      <c r="I198" s="415"/>
      <c r="J198" s="415"/>
      <c r="K198" s="415"/>
      <c r="L198" s="15"/>
      <c r="M198" s="26"/>
      <c r="N198" s="17"/>
      <c r="O198" s="81" t="str">
        <f t="shared" si="58"/>
        <v/>
      </c>
      <c r="P198" s="82" t="str">
        <f t="shared" si="59"/>
        <v/>
      </c>
      <c r="Q198" s="82" t="str">
        <f t="shared" si="60"/>
        <v/>
      </c>
      <c r="R198" s="90"/>
      <c r="S198" s="90"/>
      <c r="T198" s="90"/>
      <c r="U198" s="85" t="str">
        <f t="shared" si="49"/>
        <v/>
      </c>
      <c r="V198" s="92"/>
      <c r="W198" s="93"/>
      <c r="X198" s="94"/>
      <c r="Y198" s="87" t="str">
        <f t="shared" si="50"/>
        <v/>
      </c>
      <c r="Z198" s="82" t="str">
        <f t="shared" si="51"/>
        <v/>
      </c>
      <c r="AA198" s="88" t="str">
        <f t="shared" si="52"/>
        <v/>
      </c>
      <c r="AB198" s="11"/>
      <c r="AD198" s="14" t="str">
        <f t="shared" si="53"/>
        <v/>
      </c>
      <c r="AE198" s="13">
        <f t="shared" si="54"/>
        <v>0</v>
      </c>
      <c r="AG198" s="7" t="str">
        <f t="shared" si="55"/>
        <v/>
      </c>
      <c r="AH198" s="7" t="str">
        <f t="shared" si="56"/>
        <v/>
      </c>
      <c r="AI198" s="7" t="str">
        <f t="shared" si="57"/>
        <v/>
      </c>
    </row>
    <row r="199" spans="2:35" x14ac:dyDescent="0.15">
      <c r="B199" s="409"/>
      <c r="C199" s="410"/>
      <c r="D199" s="411"/>
      <c r="E199" s="411"/>
      <c r="F199" s="412"/>
      <c r="G199" s="413"/>
      <c r="H199" s="414"/>
      <c r="I199" s="415"/>
      <c r="J199" s="415"/>
      <c r="K199" s="417"/>
      <c r="L199" s="15"/>
      <c r="M199" s="26"/>
      <c r="N199" s="17"/>
      <c r="O199" s="81" t="str">
        <f t="shared" si="58"/>
        <v/>
      </c>
      <c r="P199" s="82" t="str">
        <f t="shared" si="59"/>
        <v/>
      </c>
      <c r="Q199" s="82" t="str">
        <f t="shared" si="60"/>
        <v/>
      </c>
      <c r="R199" s="90"/>
      <c r="S199" s="90"/>
      <c r="T199" s="90"/>
      <c r="U199" s="85" t="str">
        <f>IF(M199="","",IF(AND(R199="",T199=""),M199*N199*Q199/O199,IF(AND(R199="",T199&lt;&gt;""),M199*N199*T199/O199,IF(AND(R199&lt;&gt;"",T199=""),M199*N199*Q199/R199,IF(AND(R199&lt;&gt;"",T199&lt;&gt;""),M199*N199*T199/R199)))))</f>
        <v/>
      </c>
      <c r="V199" s="92"/>
      <c r="W199" s="93"/>
      <c r="X199" s="94"/>
      <c r="Y199" s="87" t="str">
        <f t="shared" si="50"/>
        <v/>
      </c>
      <c r="Z199" s="82" t="str">
        <f t="shared" si="51"/>
        <v/>
      </c>
      <c r="AA199" s="88" t="str">
        <f t="shared" si="52"/>
        <v/>
      </c>
      <c r="AB199" s="11"/>
      <c r="AD199" s="14" t="str">
        <f t="shared" si="53"/>
        <v/>
      </c>
      <c r="AE199" s="13">
        <f t="shared" si="54"/>
        <v>0</v>
      </c>
      <c r="AG199" s="7" t="str">
        <f t="shared" si="55"/>
        <v/>
      </c>
      <c r="AH199" s="7" t="str">
        <f t="shared" si="56"/>
        <v/>
      </c>
      <c r="AI199" s="7" t="str">
        <f t="shared" si="57"/>
        <v/>
      </c>
    </row>
    <row r="200" spans="2:35" x14ac:dyDescent="0.15">
      <c r="B200" s="409"/>
      <c r="C200" s="410"/>
      <c r="D200" s="411"/>
      <c r="E200" s="411"/>
      <c r="F200" s="412"/>
      <c r="G200" s="413"/>
      <c r="H200" s="414"/>
      <c r="I200" s="415"/>
      <c r="J200" s="415"/>
      <c r="K200" s="415"/>
      <c r="L200" s="15"/>
      <c r="M200" s="26"/>
      <c r="N200" s="17"/>
      <c r="O200" s="81" t="str">
        <f t="shared" si="58"/>
        <v/>
      </c>
      <c r="P200" s="82" t="str">
        <f t="shared" si="59"/>
        <v/>
      </c>
      <c r="Q200" s="82" t="str">
        <f t="shared" si="60"/>
        <v/>
      </c>
      <c r="R200" s="90"/>
      <c r="S200" s="90"/>
      <c r="T200" s="90"/>
      <c r="U200" s="85" t="str">
        <f t="shared" si="49"/>
        <v/>
      </c>
      <c r="V200" s="92"/>
      <c r="W200" s="93"/>
      <c r="X200" s="94"/>
      <c r="Y200" s="87" t="str">
        <f t="shared" si="50"/>
        <v/>
      </c>
      <c r="Z200" s="82" t="str">
        <f t="shared" si="51"/>
        <v/>
      </c>
      <c r="AA200" s="88" t="str">
        <f t="shared" si="52"/>
        <v/>
      </c>
      <c r="AB200" s="11"/>
      <c r="AD200" s="14" t="str">
        <f t="shared" si="53"/>
        <v/>
      </c>
      <c r="AE200" s="13">
        <f t="shared" si="54"/>
        <v>0</v>
      </c>
      <c r="AG200" s="7" t="str">
        <f t="shared" si="55"/>
        <v/>
      </c>
      <c r="AH200" s="7" t="str">
        <f t="shared" si="56"/>
        <v/>
      </c>
      <c r="AI200" s="7" t="str">
        <f t="shared" si="57"/>
        <v/>
      </c>
    </row>
    <row r="201" spans="2:35" x14ac:dyDescent="0.15">
      <c r="B201" s="409"/>
      <c r="C201" s="410"/>
      <c r="D201" s="411"/>
      <c r="E201" s="411"/>
      <c r="F201" s="412"/>
      <c r="G201" s="413"/>
      <c r="H201" s="414"/>
      <c r="I201" s="415"/>
      <c r="J201" s="415"/>
      <c r="K201" s="415"/>
      <c r="L201" s="15"/>
      <c r="M201" s="26"/>
      <c r="N201" s="17"/>
      <c r="O201" s="81" t="str">
        <f t="shared" si="58"/>
        <v/>
      </c>
      <c r="P201" s="82" t="str">
        <f t="shared" si="59"/>
        <v/>
      </c>
      <c r="Q201" s="82" t="str">
        <f t="shared" si="60"/>
        <v/>
      </c>
      <c r="R201" s="90"/>
      <c r="S201" s="90"/>
      <c r="T201" s="90"/>
      <c r="U201" s="85" t="str">
        <f t="shared" si="49"/>
        <v/>
      </c>
      <c r="V201" s="92"/>
      <c r="W201" s="93"/>
      <c r="X201" s="94"/>
      <c r="Y201" s="87" t="str">
        <f t="shared" si="50"/>
        <v/>
      </c>
      <c r="Z201" s="82" t="str">
        <f t="shared" si="51"/>
        <v/>
      </c>
      <c r="AA201" s="88" t="str">
        <f t="shared" si="52"/>
        <v/>
      </c>
      <c r="AB201" s="11"/>
      <c r="AD201" s="14" t="str">
        <f t="shared" si="53"/>
        <v/>
      </c>
      <c r="AE201" s="13">
        <f t="shared" si="54"/>
        <v>0</v>
      </c>
      <c r="AG201" s="7" t="str">
        <f t="shared" si="55"/>
        <v/>
      </c>
      <c r="AH201" s="7" t="str">
        <f t="shared" si="56"/>
        <v/>
      </c>
      <c r="AI201" s="7" t="str">
        <f t="shared" si="57"/>
        <v/>
      </c>
    </row>
    <row r="202" spans="2:35" x14ac:dyDescent="0.15">
      <c r="B202" s="409"/>
      <c r="C202" s="410"/>
      <c r="D202" s="411"/>
      <c r="E202" s="411"/>
      <c r="F202" s="412"/>
      <c r="G202" s="413"/>
      <c r="H202" s="414"/>
      <c r="I202" s="415"/>
      <c r="J202" s="415"/>
      <c r="K202" s="415"/>
      <c r="L202" s="15"/>
      <c r="M202" s="26"/>
      <c r="N202" s="17"/>
      <c r="O202" s="81" t="str">
        <f t="shared" si="58"/>
        <v/>
      </c>
      <c r="P202" s="82" t="str">
        <f t="shared" si="59"/>
        <v/>
      </c>
      <c r="Q202" s="82" t="str">
        <f t="shared" si="60"/>
        <v/>
      </c>
      <c r="R202" s="90"/>
      <c r="S202" s="90"/>
      <c r="T202" s="90"/>
      <c r="U202" s="85" t="str">
        <f t="shared" si="49"/>
        <v/>
      </c>
      <c r="V202" s="92"/>
      <c r="W202" s="93"/>
      <c r="X202" s="94"/>
      <c r="Y202" s="87" t="str">
        <f t="shared" si="50"/>
        <v/>
      </c>
      <c r="Z202" s="82" t="str">
        <f t="shared" si="51"/>
        <v/>
      </c>
      <c r="AA202" s="88" t="str">
        <f t="shared" si="52"/>
        <v/>
      </c>
      <c r="AB202" s="11"/>
      <c r="AD202" s="14" t="str">
        <f t="shared" si="53"/>
        <v/>
      </c>
      <c r="AE202" s="13">
        <f t="shared" si="54"/>
        <v>0</v>
      </c>
      <c r="AG202" s="7" t="str">
        <f t="shared" si="55"/>
        <v/>
      </c>
      <c r="AH202" s="7" t="str">
        <f t="shared" si="56"/>
        <v/>
      </c>
      <c r="AI202" s="7" t="str">
        <f t="shared" si="57"/>
        <v/>
      </c>
    </row>
    <row r="203" spans="2:35" x14ac:dyDescent="0.15">
      <c r="B203" s="409"/>
      <c r="C203" s="410"/>
      <c r="D203" s="411"/>
      <c r="E203" s="411"/>
      <c r="F203" s="412"/>
      <c r="G203" s="413"/>
      <c r="H203" s="414"/>
      <c r="I203" s="415"/>
      <c r="J203" s="415"/>
      <c r="K203" s="415"/>
      <c r="L203" s="15"/>
      <c r="M203" s="26"/>
      <c r="N203" s="17"/>
      <c r="O203" s="81" t="str">
        <f t="shared" si="58"/>
        <v/>
      </c>
      <c r="P203" s="82" t="str">
        <f t="shared" si="59"/>
        <v/>
      </c>
      <c r="Q203" s="82" t="str">
        <f t="shared" si="60"/>
        <v/>
      </c>
      <c r="R203" s="90"/>
      <c r="S203" s="90"/>
      <c r="T203" s="90"/>
      <c r="U203" s="85" t="str">
        <f t="shared" si="49"/>
        <v/>
      </c>
      <c r="V203" s="92"/>
      <c r="W203" s="93"/>
      <c r="X203" s="94"/>
      <c r="Y203" s="87" t="str">
        <f t="shared" si="50"/>
        <v/>
      </c>
      <c r="Z203" s="82" t="str">
        <f t="shared" si="51"/>
        <v/>
      </c>
      <c r="AA203" s="88" t="str">
        <f t="shared" si="52"/>
        <v/>
      </c>
      <c r="AB203" s="11"/>
      <c r="AD203" s="14" t="str">
        <f t="shared" si="53"/>
        <v/>
      </c>
      <c r="AE203" s="13">
        <f t="shared" si="54"/>
        <v>0</v>
      </c>
      <c r="AG203" s="7" t="str">
        <f t="shared" si="55"/>
        <v/>
      </c>
      <c r="AH203" s="7" t="str">
        <f t="shared" si="56"/>
        <v/>
      </c>
      <c r="AI203" s="7" t="str">
        <f t="shared" si="57"/>
        <v/>
      </c>
    </row>
    <row r="204" spans="2:35" ht="12.75" thickBot="1" x14ac:dyDescent="0.2">
      <c r="B204" s="418"/>
      <c r="C204" s="419"/>
      <c r="D204" s="420"/>
      <c r="E204" s="420"/>
      <c r="F204" s="421"/>
      <c r="G204" s="422"/>
      <c r="H204" s="423"/>
      <c r="I204" s="424"/>
      <c r="J204" s="424"/>
      <c r="K204" s="424"/>
      <c r="L204" s="16"/>
      <c r="M204" s="27"/>
      <c r="N204" s="18"/>
      <c r="O204" s="83" t="str">
        <f t="shared" si="58"/>
        <v/>
      </c>
      <c r="P204" s="84" t="str">
        <f t="shared" si="59"/>
        <v/>
      </c>
      <c r="Q204" s="84" t="str">
        <f t="shared" si="60"/>
        <v/>
      </c>
      <c r="R204" s="91"/>
      <c r="S204" s="91"/>
      <c r="T204" s="91"/>
      <c r="U204" s="86" t="str">
        <f t="shared" si="49"/>
        <v/>
      </c>
      <c r="V204" s="95"/>
      <c r="W204" s="96"/>
      <c r="X204" s="97"/>
      <c r="Y204" s="89" t="str">
        <f t="shared" si="50"/>
        <v/>
      </c>
      <c r="Z204" s="84" t="str">
        <f t="shared" si="51"/>
        <v/>
      </c>
      <c r="AA204" s="102" t="str">
        <f t="shared" si="52"/>
        <v/>
      </c>
      <c r="AB204" s="12"/>
      <c r="AD204" s="14" t="str">
        <f t="shared" si="53"/>
        <v/>
      </c>
      <c r="AE204" s="13">
        <f t="shared" si="54"/>
        <v>0</v>
      </c>
      <c r="AG204" s="7" t="str">
        <f t="shared" si="55"/>
        <v/>
      </c>
      <c r="AH204" s="7" t="str">
        <f t="shared" si="56"/>
        <v/>
      </c>
      <c r="AI204" s="7" t="str">
        <f t="shared" si="57"/>
        <v/>
      </c>
    </row>
    <row r="205" spans="2:35" ht="13.5" customHeight="1" x14ac:dyDescent="0.15">
      <c r="B205" s="258" t="s">
        <v>17</v>
      </c>
      <c r="C205" s="259"/>
      <c r="D205" s="260"/>
      <c r="E205" s="293" t="s">
        <v>75</v>
      </c>
      <c r="F205" s="294"/>
      <c r="G205" s="294"/>
      <c r="H205" s="116" t="s">
        <v>0</v>
      </c>
      <c r="I205" s="19">
        <v>50</v>
      </c>
      <c r="J205" s="261" t="s">
        <v>11</v>
      </c>
      <c r="K205" s="262"/>
      <c r="L205" s="120">
        <f>IF(SUM(AG213:AG256)="","",SUM(AG213:AG256))</f>
        <v>0</v>
      </c>
      <c r="M205" s="243" t="s">
        <v>37</v>
      </c>
      <c r="N205" s="244"/>
      <c r="O205" s="244"/>
      <c r="P205" s="245"/>
      <c r="Q205" s="243" t="s">
        <v>38</v>
      </c>
      <c r="R205" s="244"/>
      <c r="S205" s="244"/>
      <c r="T205" s="245"/>
      <c r="U205" s="246"/>
      <c r="V205" s="247"/>
      <c r="W205" s="248"/>
      <c r="X205" s="54" t="s">
        <v>43</v>
      </c>
      <c r="Y205" s="5"/>
      <c r="Z205" s="5"/>
      <c r="AA205" s="5"/>
      <c r="AB205" s="6"/>
    </row>
    <row r="206" spans="2:35" ht="12" customHeight="1" x14ac:dyDescent="0.15">
      <c r="B206" s="249" t="s">
        <v>76</v>
      </c>
      <c r="C206" s="250"/>
      <c r="D206" s="251"/>
      <c r="E206" s="295" t="s">
        <v>77</v>
      </c>
      <c r="F206" s="296"/>
      <c r="G206" s="296"/>
      <c r="H206" s="55" t="s">
        <v>54</v>
      </c>
      <c r="I206" s="303" t="s">
        <v>78</v>
      </c>
      <c r="J206" s="228" t="s">
        <v>79</v>
      </c>
      <c r="K206" s="229"/>
      <c r="L206" s="121">
        <f>IF(SUM(AH213:AH256)="","",SUM(AH213:AH256))</f>
        <v>0</v>
      </c>
      <c r="M206" s="252" t="s">
        <v>80</v>
      </c>
      <c r="N206" s="253"/>
      <c r="O206" s="254"/>
      <c r="P206" s="124">
        <f>IF(H208="","",100*P209/H208)</f>
        <v>0</v>
      </c>
      <c r="Q206" s="252" t="s">
        <v>80</v>
      </c>
      <c r="R206" s="253"/>
      <c r="S206" s="254"/>
      <c r="T206" s="124">
        <f>IF(H208="","",100*T209/H208)</f>
        <v>18.8</v>
      </c>
      <c r="U206" s="255"/>
      <c r="V206" s="256"/>
      <c r="W206" s="257"/>
      <c r="X206" s="269" t="str">
        <f>X3</f>
        <v>貴社名を入力して下さい</v>
      </c>
      <c r="Y206" s="429"/>
      <c r="Z206" s="429"/>
      <c r="AA206" s="429"/>
      <c r="AB206" s="430"/>
    </row>
    <row r="207" spans="2:35" ht="11.25" customHeight="1" x14ac:dyDescent="0.15">
      <c r="B207" s="238" t="s">
        <v>18</v>
      </c>
      <c r="C207" s="239"/>
      <c r="D207" s="240"/>
      <c r="E207" s="297">
        <v>1</v>
      </c>
      <c r="F207" s="298"/>
      <c r="G207" s="298"/>
      <c r="H207" s="56" t="s">
        <v>55</v>
      </c>
      <c r="I207" s="304">
        <v>440</v>
      </c>
      <c r="J207" s="241" t="s">
        <v>81</v>
      </c>
      <c r="K207" s="242"/>
      <c r="L207" s="122">
        <f>IF(SUM(AI213:AI256)="","",SUM(AI213:AI256))</f>
        <v>0</v>
      </c>
      <c r="M207" s="230" t="s">
        <v>82</v>
      </c>
      <c r="N207" s="231"/>
      <c r="O207" s="232"/>
      <c r="P207" s="121">
        <f>IF(SUM(Y213:Y256)="","",SUM(Y213:Y256))</f>
        <v>0</v>
      </c>
      <c r="Q207" s="230" t="s">
        <v>82</v>
      </c>
      <c r="R207" s="231"/>
      <c r="S207" s="232"/>
      <c r="T207" s="121">
        <f>IF(SUM(Y213:Y256)="","",SUM(Y213:Y256))</f>
        <v>0</v>
      </c>
      <c r="U207" s="235" t="s">
        <v>83</v>
      </c>
      <c r="V207" s="236"/>
      <c r="W207" s="237"/>
      <c r="X207" s="431"/>
      <c r="Y207" s="429"/>
      <c r="Z207" s="429"/>
      <c r="AA207" s="429"/>
      <c r="AB207" s="430"/>
    </row>
    <row r="208" spans="2:35" ht="11.25" customHeight="1" x14ac:dyDescent="0.15">
      <c r="B208" s="308" t="s">
        <v>16</v>
      </c>
      <c r="C208" s="9"/>
      <c r="D208" s="9"/>
      <c r="E208" s="425" t="s">
        <v>84</v>
      </c>
      <c r="F208" s="426"/>
      <c r="G208" s="426"/>
      <c r="H208" s="225">
        <v>1000</v>
      </c>
      <c r="I208" s="117"/>
      <c r="J208" s="228" t="s">
        <v>13</v>
      </c>
      <c r="K208" s="229"/>
      <c r="L208" s="123" t="s">
        <v>53</v>
      </c>
      <c r="M208" s="230" t="s">
        <v>85</v>
      </c>
      <c r="N208" s="231"/>
      <c r="O208" s="232"/>
      <c r="P208" s="121">
        <f>IF(SUM(Z213:Z256)="","",SUM(Z213:Z256))</f>
        <v>0</v>
      </c>
      <c r="Q208" s="230" t="s">
        <v>85</v>
      </c>
      <c r="R208" s="231"/>
      <c r="S208" s="232"/>
      <c r="T208" s="121">
        <f>IF(SUM(Z213:Z256)="","",SUM(Z213:Z256)-U208+U210)</f>
        <v>-188</v>
      </c>
      <c r="U208" s="233">
        <v>200</v>
      </c>
      <c r="V208" s="234"/>
      <c r="W208" s="50" t="str">
        <f>IF(U208="","","[KVar]")</f>
        <v>[KVar]</v>
      </c>
      <c r="X208" s="221" t="s">
        <v>107</v>
      </c>
      <c r="Y208" s="222"/>
      <c r="Z208" s="222"/>
      <c r="AA208" s="455" t="s">
        <v>86</v>
      </c>
      <c r="AB208" s="456"/>
    </row>
    <row r="209" spans="2:35" ht="12" customHeight="1" x14ac:dyDescent="0.15">
      <c r="B209" s="216" t="s">
        <v>12</v>
      </c>
      <c r="C209" s="217"/>
      <c r="D209" s="217"/>
      <c r="E209" s="427"/>
      <c r="F209" s="428"/>
      <c r="G209" s="428"/>
      <c r="H209" s="226"/>
      <c r="I209" s="118" t="str">
        <f>IF(H208="","","[KVA]")</f>
        <v>[KVA]</v>
      </c>
      <c r="J209" s="218" t="s">
        <v>14</v>
      </c>
      <c r="K209" s="219"/>
      <c r="L209" s="220"/>
      <c r="M209" s="230" t="s">
        <v>87</v>
      </c>
      <c r="N209" s="231"/>
      <c r="O209" s="232"/>
      <c r="P209" s="121">
        <f>IF(P207="","",SQRT(P207^2+P208^2))</f>
        <v>0</v>
      </c>
      <c r="Q209" s="230" t="s">
        <v>87</v>
      </c>
      <c r="R209" s="231"/>
      <c r="S209" s="232"/>
      <c r="T209" s="121">
        <f>IF(T207="","",SQRT(T207^2+T208^2))</f>
        <v>188</v>
      </c>
      <c r="U209" s="235" t="s">
        <v>40</v>
      </c>
      <c r="V209" s="236"/>
      <c r="W209" s="237"/>
      <c r="X209" s="273" t="str">
        <f>X6</f>
        <v>物件名を入力して下さい</v>
      </c>
      <c r="Y209" s="274"/>
      <c r="Z209" s="274"/>
      <c r="AA209" s="274"/>
      <c r="AB209" s="275"/>
    </row>
    <row r="210" spans="2:35" ht="12" customHeight="1" x14ac:dyDescent="0.15">
      <c r="B210" s="208" t="str">
        <f>IF(T209&lt;H208*0.9,"",IF(P209&gt;=H208*0.9,"Over Load",""))</f>
        <v/>
      </c>
      <c r="C210" s="209"/>
      <c r="D210" s="210"/>
      <c r="E210" s="427"/>
      <c r="F210" s="428"/>
      <c r="G210" s="428"/>
      <c r="H210" s="227"/>
      <c r="I210" s="119"/>
      <c r="J210" s="305" t="s">
        <v>15</v>
      </c>
      <c r="K210" s="306"/>
      <c r="L210" s="307"/>
      <c r="M210" s="211" t="s">
        <v>39</v>
      </c>
      <c r="N210" s="212"/>
      <c r="O210" s="213"/>
      <c r="P210" s="125" t="str">
        <f>IF(P207=0,"",IF(P208&gt;=0,P207/P209,-P207/P209))</f>
        <v/>
      </c>
      <c r="Q210" s="211" t="s">
        <v>39</v>
      </c>
      <c r="R210" s="212"/>
      <c r="S210" s="213"/>
      <c r="T210" s="125" t="str">
        <f>IF(T207=0,"",IF(T208&gt;=0,T207/T209,-T207/T209))</f>
        <v/>
      </c>
      <c r="U210" s="214">
        <v>12</v>
      </c>
      <c r="V210" s="215"/>
      <c r="W210" s="51" t="str">
        <f>IF(U210="","","[KVar]")</f>
        <v>[KVar]</v>
      </c>
      <c r="X210" s="276"/>
      <c r="Y210" s="277"/>
      <c r="Z210" s="277"/>
      <c r="AA210" s="277"/>
      <c r="AB210" s="278"/>
    </row>
    <row r="211" spans="2:35" ht="11.25" customHeight="1" x14ac:dyDescent="0.15">
      <c r="B211" s="60" t="s">
        <v>24</v>
      </c>
      <c r="C211" s="196" t="s">
        <v>19</v>
      </c>
      <c r="D211" s="197"/>
      <c r="E211" s="197"/>
      <c r="F211" s="200" t="s">
        <v>20</v>
      </c>
      <c r="G211" s="201"/>
      <c r="H211" s="196" t="s">
        <v>21</v>
      </c>
      <c r="I211" s="197"/>
      <c r="J211" s="197"/>
      <c r="K211" s="197"/>
      <c r="L211" s="63" t="s">
        <v>22</v>
      </c>
      <c r="M211" s="64" t="s">
        <v>26</v>
      </c>
      <c r="N211" s="204" t="s">
        <v>27</v>
      </c>
      <c r="O211" s="223" t="s">
        <v>88</v>
      </c>
      <c r="P211" s="224"/>
      <c r="Q211" s="224"/>
      <c r="R211" s="224" t="s">
        <v>89</v>
      </c>
      <c r="S211" s="224"/>
      <c r="T211" s="224"/>
      <c r="U211" s="65" t="s">
        <v>31</v>
      </c>
      <c r="V211" s="62" t="s">
        <v>32</v>
      </c>
      <c r="W211" s="65" t="s">
        <v>33</v>
      </c>
      <c r="X211" s="206" t="s">
        <v>34</v>
      </c>
      <c r="Y211" s="61" t="s">
        <v>35</v>
      </c>
      <c r="Z211" s="61" t="s">
        <v>35</v>
      </c>
      <c r="AA211" s="61" t="s">
        <v>35</v>
      </c>
      <c r="AB211" s="194" t="s">
        <v>36</v>
      </c>
    </row>
    <row r="212" spans="2:35" ht="11.25" customHeight="1" x14ac:dyDescent="0.15">
      <c r="B212" s="66" t="s">
        <v>25</v>
      </c>
      <c r="C212" s="198"/>
      <c r="D212" s="199"/>
      <c r="E212" s="199"/>
      <c r="F212" s="202"/>
      <c r="G212" s="203"/>
      <c r="H212" s="198"/>
      <c r="I212" s="199"/>
      <c r="J212" s="199"/>
      <c r="K212" s="199"/>
      <c r="L212" s="67" t="s">
        <v>23</v>
      </c>
      <c r="M212" s="68" t="s">
        <v>90</v>
      </c>
      <c r="N212" s="205"/>
      <c r="O212" s="70" t="s">
        <v>28</v>
      </c>
      <c r="P212" s="71" t="s">
        <v>29</v>
      </c>
      <c r="Q212" s="71" t="s">
        <v>30</v>
      </c>
      <c r="R212" s="70" t="s">
        <v>28</v>
      </c>
      <c r="S212" s="71" t="s">
        <v>29</v>
      </c>
      <c r="T212" s="71" t="s">
        <v>30</v>
      </c>
      <c r="U212" s="72" t="s">
        <v>91</v>
      </c>
      <c r="V212" s="73" t="s">
        <v>92</v>
      </c>
      <c r="W212" s="74" t="s">
        <v>29</v>
      </c>
      <c r="X212" s="207"/>
      <c r="Y212" s="75" t="s">
        <v>93</v>
      </c>
      <c r="Z212" s="76" t="s">
        <v>94</v>
      </c>
      <c r="AA212" s="69" t="s">
        <v>95</v>
      </c>
      <c r="AB212" s="195"/>
    </row>
    <row r="213" spans="2:35" x14ac:dyDescent="0.15">
      <c r="B213" s="409"/>
      <c r="C213" s="410"/>
      <c r="D213" s="411"/>
      <c r="E213" s="411"/>
      <c r="F213" s="412"/>
      <c r="G213" s="413"/>
      <c r="H213" s="414"/>
      <c r="I213" s="415"/>
      <c r="J213" s="415"/>
      <c r="K213" s="415"/>
      <c r="L213" s="15"/>
      <c r="M213" s="26"/>
      <c r="N213" s="17"/>
      <c r="O213" s="81" t="str">
        <f>IF(L213="IM-4P",IF(R213="",IF($I$205=50,IF(ISNA(VLOOKUP(M213,電動機５０,3,FALSE)),"",VLOOKUP(M213,電動機５０,3,FALSE)),IF($I$205=60,IF(ISNA(VLOOKUP(M213,電動機６０,3,FALSE)),"",VLOOKUP(M213,電動機６０,3,FALSE)),"")),""),"")</f>
        <v/>
      </c>
      <c r="P213" s="82" t="str">
        <f>IF(L213="IM-4P",IF(S213="",IF($I$205=50,IF(ISNA(VLOOKUP(M213,電動機５０,4,FALSE)),"",VLOOKUP(M213,電動機５０,4,FALSE)),IF($I$205=60,IF(ISNA(VLOOKUP(M213,電動機６０,4,FALSE)),"",VLOOKUP(M213,電動機６０,4,FALSE)),"")),""),"")</f>
        <v/>
      </c>
      <c r="Q213" s="82" t="str">
        <f>IF(L213="IM-4P",IF(T213="",IF($I$205=50,IF(ISNA(VLOOKUP(M213,電動機５０,2,FALSE)),"",VLOOKUP(M213,電動機５０,2,FALSE)),IF($I$205=60,IF(ISNA(VLOOKUP(M213,電動機６０,2,FALSE)),"",VLOOKUP(M213,電動機６０,2,FALSE)),"")),""),"")</f>
        <v/>
      </c>
      <c r="R213" s="90"/>
      <c r="S213" s="90"/>
      <c r="T213" s="90"/>
      <c r="U213" s="85" t="str">
        <f t="shared" ref="U213:U276" si="61">IF(M213="","",IF(AND(R213="",T213=""),M213*N213*Q213/O213,IF(AND(R213="",T213&lt;&gt;""),M213*N213*T213/O213,IF(AND(R213&lt;&gt;"",T213=""),M213*N213*Q213/R213,IF(AND(R213&lt;&gt;"",T213&lt;&gt;""),M213*N213*T213/R213)))))</f>
        <v/>
      </c>
      <c r="V213" s="92"/>
      <c r="W213" s="93"/>
      <c r="X213" s="94"/>
      <c r="Y213" s="87" t="str">
        <f t="shared" ref="Y213:Y276" si="62">IF(AND(U213="",V213=""),"",IF(U213="",N213*X213*V213*W213/100,X213*(U213+N213*V213*W213/100)))</f>
        <v/>
      </c>
      <c r="Z213" s="82" t="str">
        <f t="shared" ref="Z213:Z276" si="63">IF(Y213="","",N213*V213*X213*SQRT(1-(W213/100)^2)+AE213)</f>
        <v/>
      </c>
      <c r="AA213" s="88" t="str">
        <f t="shared" ref="AA213:AA276" si="64">IF(Y213="","",SQRT(Y213^2+Z213^2))</f>
        <v/>
      </c>
      <c r="AB213" s="10"/>
      <c r="AD213" s="14" t="str">
        <f t="shared" ref="AD213:AD276" si="65">IF(OR(AND(M213&lt;&gt;"",N213="",V213=""),AND(M213="",N213&lt;&gt;"",V213=""),AND(O213="",R213="",M213&lt;&gt;""),AND(P213="",S213="",M213&lt;&gt;""),AND(Q213="",T213="",M213&lt;&gt;"")),"▲","")</f>
        <v/>
      </c>
      <c r="AE213" s="13">
        <f t="shared" ref="AE213:AE276" si="66">IF(AND(P213="",S213=""),0,IF(S213="",U213*X213*SQRT(1-(P213/100)^2)/(P213/100),U213*X213*SQRT(1-(S213/100)^2)/(S213/100)))</f>
        <v>0</v>
      </c>
      <c r="AG213" s="7" t="str">
        <f>IF(Y213="","",Y213/X213)</f>
        <v/>
      </c>
      <c r="AH213" s="7" t="str">
        <f>IF(Y213="","",Z213/X213)</f>
        <v/>
      </c>
      <c r="AI213" s="7" t="str">
        <f>IF(Y213="","",AA213/X213)</f>
        <v/>
      </c>
    </row>
    <row r="214" spans="2:35" ht="12" customHeight="1" x14ac:dyDescent="0.15">
      <c r="B214" s="409"/>
      <c r="C214" s="410"/>
      <c r="D214" s="411"/>
      <c r="E214" s="411"/>
      <c r="F214" s="412"/>
      <c r="G214" s="413"/>
      <c r="H214" s="414"/>
      <c r="I214" s="415"/>
      <c r="J214" s="415"/>
      <c r="K214" s="415"/>
      <c r="L214" s="15"/>
      <c r="M214" s="26"/>
      <c r="N214" s="17"/>
      <c r="O214" s="81" t="str">
        <f t="shared" ref="O214:O277" si="67">IF(L214="IM-4P",IF(R214="",IF($I$205=50,IF(ISNA(VLOOKUP(M214,電動機５０,3,FALSE)),"",VLOOKUP(M214,電動機５０,3,FALSE)),IF($I$205=60,IF(ISNA(VLOOKUP(M214,電動機６０,3,FALSE)),"",VLOOKUP(M214,電動機６０,3,FALSE)),"")),""),"")</f>
        <v/>
      </c>
      <c r="P214" s="82" t="str">
        <f t="shared" ref="P214:P277" si="68">IF(L214="IM-4P",IF(S214="",IF($I$205=50,IF(ISNA(VLOOKUP(M214,電動機５０,4,FALSE)),"",VLOOKUP(M214,電動機５０,4,FALSE)),IF($I$205=60,IF(ISNA(VLOOKUP(M214,電動機６０,4,FALSE)),"",VLOOKUP(M214,電動機６０,4,FALSE)),"")),""),"")</f>
        <v/>
      </c>
      <c r="Q214" s="82" t="str">
        <f t="shared" ref="Q214:Q277" si="69">IF(L214="IM-4P",IF(T214="",IF($I$205=50,IF(ISNA(VLOOKUP(M214,電動機５０,2,FALSE)),"",VLOOKUP(M214,電動機５０,2,FALSE)),IF($I$205=60,IF(ISNA(VLOOKUP(M214,電動機６０,2,FALSE)),"",VLOOKUP(M214,電動機６０,2,FALSE)),"")),""),"")</f>
        <v/>
      </c>
      <c r="R214" s="90"/>
      <c r="S214" s="90"/>
      <c r="T214" s="90"/>
      <c r="U214" s="85" t="str">
        <f t="shared" si="61"/>
        <v/>
      </c>
      <c r="V214" s="92"/>
      <c r="W214" s="93"/>
      <c r="X214" s="94"/>
      <c r="Y214" s="87" t="str">
        <f t="shared" si="62"/>
        <v/>
      </c>
      <c r="Z214" s="82" t="str">
        <f t="shared" si="63"/>
        <v/>
      </c>
      <c r="AA214" s="88" t="str">
        <f t="shared" si="64"/>
        <v/>
      </c>
      <c r="AB214" s="11"/>
      <c r="AD214" s="14" t="str">
        <f t="shared" si="65"/>
        <v/>
      </c>
      <c r="AE214" s="13">
        <f t="shared" si="66"/>
        <v>0</v>
      </c>
      <c r="AG214" s="7" t="str">
        <f t="shared" ref="AG214:AG277" si="70">IF(Y214="","",Y214/X214)</f>
        <v/>
      </c>
      <c r="AH214" s="7" t="str">
        <f t="shared" ref="AH214:AH277" si="71">IF(Y214="","",Z214/X214)</f>
        <v/>
      </c>
      <c r="AI214" s="7" t="str">
        <f t="shared" ref="AI214:AI277" si="72">IF(Y214="","",AA214/X214)</f>
        <v/>
      </c>
    </row>
    <row r="215" spans="2:35" ht="12" customHeight="1" x14ac:dyDescent="0.15">
      <c r="B215" s="409"/>
      <c r="C215" s="433"/>
      <c r="D215" s="434"/>
      <c r="E215" s="434"/>
      <c r="F215" s="412"/>
      <c r="G215" s="413"/>
      <c r="H215" s="414"/>
      <c r="I215" s="415"/>
      <c r="J215" s="415"/>
      <c r="K215" s="415"/>
      <c r="L215" s="15"/>
      <c r="M215" s="26"/>
      <c r="N215" s="17"/>
      <c r="O215" s="81" t="str">
        <f t="shared" si="67"/>
        <v/>
      </c>
      <c r="P215" s="82" t="str">
        <f t="shared" si="68"/>
        <v/>
      </c>
      <c r="Q215" s="82" t="str">
        <f t="shared" si="69"/>
        <v/>
      </c>
      <c r="R215" s="90"/>
      <c r="S215" s="90"/>
      <c r="T215" s="90"/>
      <c r="U215" s="85" t="str">
        <f t="shared" si="61"/>
        <v/>
      </c>
      <c r="V215" s="92"/>
      <c r="W215" s="93"/>
      <c r="X215" s="94"/>
      <c r="Y215" s="87" t="str">
        <f t="shared" si="62"/>
        <v/>
      </c>
      <c r="Z215" s="82" t="str">
        <f t="shared" si="63"/>
        <v/>
      </c>
      <c r="AA215" s="88" t="str">
        <f t="shared" si="64"/>
        <v/>
      </c>
      <c r="AB215" s="11"/>
      <c r="AD215" s="14" t="str">
        <f t="shared" si="65"/>
        <v/>
      </c>
      <c r="AE215" s="13">
        <f t="shared" si="66"/>
        <v>0</v>
      </c>
      <c r="AG215" s="7" t="str">
        <f t="shared" si="70"/>
        <v/>
      </c>
      <c r="AH215" s="7" t="str">
        <f t="shared" si="71"/>
        <v/>
      </c>
      <c r="AI215" s="7" t="str">
        <f t="shared" si="72"/>
        <v/>
      </c>
    </row>
    <row r="216" spans="2:35" x14ac:dyDescent="0.15">
      <c r="B216" s="409"/>
      <c r="C216" s="410"/>
      <c r="D216" s="411"/>
      <c r="E216" s="411"/>
      <c r="F216" s="412"/>
      <c r="G216" s="413"/>
      <c r="H216" s="414"/>
      <c r="I216" s="415"/>
      <c r="J216" s="415"/>
      <c r="K216" s="415"/>
      <c r="L216" s="15"/>
      <c r="M216" s="26"/>
      <c r="N216" s="17"/>
      <c r="O216" s="81" t="str">
        <f t="shared" si="67"/>
        <v/>
      </c>
      <c r="P216" s="82" t="str">
        <f t="shared" si="68"/>
        <v/>
      </c>
      <c r="Q216" s="82" t="str">
        <f t="shared" si="69"/>
        <v/>
      </c>
      <c r="R216" s="90"/>
      <c r="S216" s="90"/>
      <c r="T216" s="90"/>
      <c r="U216" s="85" t="str">
        <f t="shared" si="61"/>
        <v/>
      </c>
      <c r="V216" s="92"/>
      <c r="W216" s="93"/>
      <c r="X216" s="94"/>
      <c r="Y216" s="87" t="str">
        <f t="shared" si="62"/>
        <v/>
      </c>
      <c r="Z216" s="82" t="str">
        <f t="shared" si="63"/>
        <v/>
      </c>
      <c r="AA216" s="88" t="str">
        <f t="shared" si="64"/>
        <v/>
      </c>
      <c r="AB216" s="11"/>
      <c r="AD216" s="14" t="str">
        <f t="shared" si="65"/>
        <v/>
      </c>
      <c r="AE216" s="13">
        <f t="shared" si="66"/>
        <v>0</v>
      </c>
      <c r="AG216" s="7" t="str">
        <f t="shared" si="70"/>
        <v/>
      </c>
      <c r="AH216" s="7" t="str">
        <f t="shared" si="71"/>
        <v/>
      </c>
      <c r="AI216" s="7" t="str">
        <f t="shared" si="72"/>
        <v/>
      </c>
    </row>
    <row r="217" spans="2:35" x14ac:dyDescent="0.15">
      <c r="B217" s="409"/>
      <c r="C217" s="410"/>
      <c r="D217" s="411"/>
      <c r="E217" s="411"/>
      <c r="F217" s="412"/>
      <c r="G217" s="413"/>
      <c r="H217" s="414"/>
      <c r="I217" s="415"/>
      <c r="J217" s="415"/>
      <c r="K217" s="415"/>
      <c r="L217" s="15"/>
      <c r="M217" s="26"/>
      <c r="N217" s="17"/>
      <c r="O217" s="81" t="str">
        <f t="shared" si="67"/>
        <v/>
      </c>
      <c r="P217" s="82" t="str">
        <f t="shared" si="68"/>
        <v/>
      </c>
      <c r="Q217" s="82" t="str">
        <f t="shared" si="69"/>
        <v/>
      </c>
      <c r="R217" s="90"/>
      <c r="S217" s="90"/>
      <c r="T217" s="90"/>
      <c r="U217" s="85" t="str">
        <f t="shared" si="61"/>
        <v/>
      </c>
      <c r="V217" s="92"/>
      <c r="W217" s="93"/>
      <c r="X217" s="94"/>
      <c r="Y217" s="87" t="str">
        <f t="shared" si="62"/>
        <v/>
      </c>
      <c r="Z217" s="82" t="str">
        <f t="shared" si="63"/>
        <v/>
      </c>
      <c r="AA217" s="88" t="str">
        <f t="shared" si="64"/>
        <v/>
      </c>
      <c r="AB217" s="11"/>
      <c r="AD217" s="14" t="str">
        <f t="shared" si="65"/>
        <v/>
      </c>
      <c r="AE217" s="13">
        <f t="shared" si="66"/>
        <v>0</v>
      </c>
      <c r="AG217" s="7" t="str">
        <f t="shared" si="70"/>
        <v/>
      </c>
      <c r="AH217" s="7" t="str">
        <f t="shared" si="71"/>
        <v/>
      </c>
      <c r="AI217" s="7" t="str">
        <f t="shared" si="72"/>
        <v/>
      </c>
    </row>
    <row r="218" spans="2:35" x14ac:dyDescent="0.15">
      <c r="B218" s="409"/>
      <c r="C218" s="410"/>
      <c r="D218" s="411"/>
      <c r="E218" s="411"/>
      <c r="F218" s="412"/>
      <c r="G218" s="413"/>
      <c r="H218" s="414"/>
      <c r="I218" s="415"/>
      <c r="J218" s="415"/>
      <c r="K218" s="415"/>
      <c r="L218" s="15"/>
      <c r="M218" s="26"/>
      <c r="N218" s="17"/>
      <c r="O218" s="81" t="str">
        <f t="shared" si="67"/>
        <v/>
      </c>
      <c r="P218" s="82" t="str">
        <f t="shared" si="68"/>
        <v/>
      </c>
      <c r="Q218" s="82" t="str">
        <f t="shared" si="69"/>
        <v/>
      </c>
      <c r="R218" s="90"/>
      <c r="S218" s="90"/>
      <c r="T218" s="90"/>
      <c r="U218" s="85" t="str">
        <f t="shared" si="61"/>
        <v/>
      </c>
      <c r="V218" s="92"/>
      <c r="W218" s="93"/>
      <c r="X218" s="94"/>
      <c r="Y218" s="87" t="str">
        <f t="shared" si="62"/>
        <v/>
      </c>
      <c r="Z218" s="82" t="str">
        <f t="shared" si="63"/>
        <v/>
      </c>
      <c r="AA218" s="88" t="str">
        <f t="shared" si="64"/>
        <v/>
      </c>
      <c r="AB218" s="11"/>
      <c r="AD218" s="14" t="str">
        <f t="shared" si="65"/>
        <v/>
      </c>
      <c r="AE218" s="13">
        <f t="shared" si="66"/>
        <v>0</v>
      </c>
      <c r="AG218" s="7" t="str">
        <f t="shared" si="70"/>
        <v/>
      </c>
      <c r="AH218" s="7" t="str">
        <f t="shared" si="71"/>
        <v/>
      </c>
      <c r="AI218" s="7" t="str">
        <f t="shared" si="72"/>
        <v/>
      </c>
    </row>
    <row r="219" spans="2:35" x14ac:dyDescent="0.15">
      <c r="B219" s="409"/>
      <c r="C219" s="410"/>
      <c r="D219" s="411"/>
      <c r="E219" s="411"/>
      <c r="F219" s="412"/>
      <c r="G219" s="413"/>
      <c r="H219" s="414"/>
      <c r="I219" s="415"/>
      <c r="J219" s="415"/>
      <c r="K219" s="415"/>
      <c r="L219" s="15"/>
      <c r="M219" s="26"/>
      <c r="N219" s="17"/>
      <c r="O219" s="81" t="str">
        <f t="shared" si="67"/>
        <v/>
      </c>
      <c r="P219" s="82" t="str">
        <f t="shared" si="68"/>
        <v/>
      </c>
      <c r="Q219" s="82" t="str">
        <f t="shared" si="69"/>
        <v/>
      </c>
      <c r="R219" s="90"/>
      <c r="S219" s="90"/>
      <c r="T219" s="90"/>
      <c r="U219" s="85" t="str">
        <f t="shared" si="61"/>
        <v/>
      </c>
      <c r="V219" s="92"/>
      <c r="W219" s="93"/>
      <c r="X219" s="94"/>
      <c r="Y219" s="87" t="str">
        <f t="shared" si="62"/>
        <v/>
      </c>
      <c r="Z219" s="82" t="str">
        <f t="shared" si="63"/>
        <v/>
      </c>
      <c r="AA219" s="88" t="str">
        <f t="shared" si="64"/>
        <v/>
      </c>
      <c r="AB219" s="11"/>
      <c r="AD219" s="14" t="str">
        <f t="shared" si="65"/>
        <v/>
      </c>
      <c r="AE219" s="13">
        <f t="shared" si="66"/>
        <v>0</v>
      </c>
      <c r="AG219" s="7" t="str">
        <f t="shared" si="70"/>
        <v/>
      </c>
      <c r="AH219" s="7" t="str">
        <f t="shared" si="71"/>
        <v/>
      </c>
      <c r="AI219" s="7" t="str">
        <f t="shared" si="72"/>
        <v/>
      </c>
    </row>
    <row r="220" spans="2:35" x14ac:dyDescent="0.15">
      <c r="B220" s="409"/>
      <c r="C220" s="410"/>
      <c r="D220" s="411"/>
      <c r="E220" s="411"/>
      <c r="F220" s="412"/>
      <c r="G220" s="413"/>
      <c r="H220" s="414"/>
      <c r="I220" s="415"/>
      <c r="J220" s="415"/>
      <c r="K220" s="415"/>
      <c r="L220" s="15"/>
      <c r="M220" s="26"/>
      <c r="N220" s="17"/>
      <c r="O220" s="81" t="str">
        <f t="shared" si="67"/>
        <v/>
      </c>
      <c r="P220" s="82" t="str">
        <f t="shared" si="68"/>
        <v/>
      </c>
      <c r="Q220" s="82" t="str">
        <f t="shared" si="69"/>
        <v/>
      </c>
      <c r="R220" s="90"/>
      <c r="S220" s="90"/>
      <c r="T220" s="90"/>
      <c r="U220" s="85" t="str">
        <f t="shared" si="61"/>
        <v/>
      </c>
      <c r="V220" s="92"/>
      <c r="W220" s="93"/>
      <c r="X220" s="94"/>
      <c r="Y220" s="87" t="str">
        <f t="shared" si="62"/>
        <v/>
      </c>
      <c r="Z220" s="82" t="str">
        <f t="shared" si="63"/>
        <v/>
      </c>
      <c r="AA220" s="88" t="str">
        <f t="shared" si="64"/>
        <v/>
      </c>
      <c r="AB220" s="11"/>
      <c r="AD220" s="14" t="str">
        <f t="shared" si="65"/>
        <v/>
      </c>
      <c r="AE220" s="13">
        <f t="shared" si="66"/>
        <v>0</v>
      </c>
      <c r="AG220" s="7" t="str">
        <f t="shared" si="70"/>
        <v/>
      </c>
      <c r="AH220" s="7" t="str">
        <f t="shared" si="71"/>
        <v/>
      </c>
      <c r="AI220" s="7" t="str">
        <f t="shared" si="72"/>
        <v/>
      </c>
    </row>
    <row r="221" spans="2:35" x14ac:dyDescent="0.15">
      <c r="B221" s="409"/>
      <c r="C221" s="410"/>
      <c r="D221" s="411"/>
      <c r="E221" s="411"/>
      <c r="F221" s="412"/>
      <c r="G221" s="413"/>
      <c r="H221" s="414"/>
      <c r="I221" s="415"/>
      <c r="J221" s="415"/>
      <c r="K221" s="417"/>
      <c r="L221" s="15"/>
      <c r="M221" s="26"/>
      <c r="N221" s="17"/>
      <c r="O221" s="81" t="str">
        <f t="shared" si="67"/>
        <v/>
      </c>
      <c r="P221" s="82" t="str">
        <f t="shared" si="68"/>
        <v/>
      </c>
      <c r="Q221" s="82" t="str">
        <f t="shared" si="69"/>
        <v/>
      </c>
      <c r="R221" s="90"/>
      <c r="S221" s="90"/>
      <c r="T221" s="90"/>
      <c r="U221" s="85" t="str">
        <f t="shared" si="61"/>
        <v/>
      </c>
      <c r="V221" s="92"/>
      <c r="W221" s="93"/>
      <c r="X221" s="94"/>
      <c r="Y221" s="87" t="str">
        <f t="shared" si="62"/>
        <v/>
      </c>
      <c r="Z221" s="82" t="str">
        <f t="shared" si="63"/>
        <v/>
      </c>
      <c r="AA221" s="88" t="str">
        <f t="shared" si="64"/>
        <v/>
      </c>
      <c r="AB221" s="11"/>
      <c r="AD221" s="14" t="str">
        <f t="shared" si="65"/>
        <v/>
      </c>
      <c r="AE221" s="13">
        <f t="shared" si="66"/>
        <v>0</v>
      </c>
      <c r="AG221" s="7" t="str">
        <f t="shared" si="70"/>
        <v/>
      </c>
      <c r="AH221" s="7" t="str">
        <f t="shared" si="71"/>
        <v/>
      </c>
      <c r="AI221" s="7" t="str">
        <f t="shared" si="72"/>
        <v/>
      </c>
    </row>
    <row r="222" spans="2:35" x14ac:dyDescent="0.15">
      <c r="B222" s="409"/>
      <c r="C222" s="410"/>
      <c r="D222" s="411"/>
      <c r="E222" s="411"/>
      <c r="F222" s="412"/>
      <c r="G222" s="413"/>
      <c r="H222" s="414"/>
      <c r="I222" s="415"/>
      <c r="J222" s="415"/>
      <c r="K222" s="415"/>
      <c r="L222" s="15"/>
      <c r="M222" s="26"/>
      <c r="N222" s="17"/>
      <c r="O222" s="81" t="str">
        <f t="shared" si="67"/>
        <v/>
      </c>
      <c r="P222" s="82" t="str">
        <f t="shared" si="68"/>
        <v/>
      </c>
      <c r="Q222" s="82" t="str">
        <f t="shared" si="69"/>
        <v/>
      </c>
      <c r="R222" s="90"/>
      <c r="S222" s="90"/>
      <c r="T222" s="90"/>
      <c r="U222" s="85" t="str">
        <f t="shared" si="61"/>
        <v/>
      </c>
      <c r="V222" s="92"/>
      <c r="W222" s="93"/>
      <c r="X222" s="94"/>
      <c r="Y222" s="87" t="str">
        <f t="shared" si="62"/>
        <v/>
      </c>
      <c r="Z222" s="82" t="str">
        <f t="shared" si="63"/>
        <v/>
      </c>
      <c r="AA222" s="88" t="str">
        <f t="shared" si="64"/>
        <v/>
      </c>
      <c r="AB222" s="11"/>
      <c r="AD222" s="14" t="str">
        <f t="shared" si="65"/>
        <v/>
      </c>
      <c r="AE222" s="13">
        <f t="shared" si="66"/>
        <v>0</v>
      </c>
      <c r="AG222" s="7" t="str">
        <f t="shared" si="70"/>
        <v/>
      </c>
      <c r="AH222" s="7" t="str">
        <f t="shared" si="71"/>
        <v/>
      </c>
      <c r="AI222" s="7" t="str">
        <f t="shared" si="72"/>
        <v/>
      </c>
    </row>
    <row r="223" spans="2:35" x14ac:dyDescent="0.15">
      <c r="B223" s="409"/>
      <c r="C223" s="433"/>
      <c r="D223" s="434"/>
      <c r="E223" s="434"/>
      <c r="F223" s="412"/>
      <c r="G223" s="413"/>
      <c r="H223" s="414"/>
      <c r="I223" s="415"/>
      <c r="J223" s="415"/>
      <c r="K223" s="415"/>
      <c r="L223" s="15"/>
      <c r="M223" s="26"/>
      <c r="N223" s="17"/>
      <c r="O223" s="81" t="str">
        <f t="shared" si="67"/>
        <v/>
      </c>
      <c r="P223" s="82" t="str">
        <f t="shared" si="68"/>
        <v/>
      </c>
      <c r="Q223" s="82" t="str">
        <f t="shared" si="69"/>
        <v/>
      </c>
      <c r="R223" s="90"/>
      <c r="S223" s="90"/>
      <c r="T223" s="90"/>
      <c r="U223" s="85" t="str">
        <f t="shared" si="61"/>
        <v/>
      </c>
      <c r="V223" s="92"/>
      <c r="W223" s="93"/>
      <c r="X223" s="94"/>
      <c r="Y223" s="87" t="str">
        <f t="shared" si="62"/>
        <v/>
      </c>
      <c r="Z223" s="82" t="str">
        <f t="shared" si="63"/>
        <v/>
      </c>
      <c r="AA223" s="88" t="str">
        <f t="shared" si="64"/>
        <v/>
      </c>
      <c r="AB223" s="11"/>
      <c r="AD223" s="14" t="str">
        <f t="shared" si="65"/>
        <v/>
      </c>
      <c r="AE223" s="13">
        <f t="shared" si="66"/>
        <v>0</v>
      </c>
      <c r="AG223" s="7" t="str">
        <f t="shared" si="70"/>
        <v/>
      </c>
      <c r="AH223" s="7" t="str">
        <f t="shared" si="71"/>
        <v/>
      </c>
      <c r="AI223" s="7" t="str">
        <f t="shared" si="72"/>
        <v/>
      </c>
    </row>
    <row r="224" spans="2:35" x14ac:dyDescent="0.15">
      <c r="B224" s="409"/>
      <c r="C224" s="410"/>
      <c r="D224" s="411"/>
      <c r="E224" s="411"/>
      <c r="F224" s="412"/>
      <c r="G224" s="413"/>
      <c r="H224" s="414"/>
      <c r="I224" s="415"/>
      <c r="J224" s="415"/>
      <c r="K224" s="415"/>
      <c r="L224" s="15"/>
      <c r="M224" s="26"/>
      <c r="N224" s="17"/>
      <c r="O224" s="81" t="str">
        <f t="shared" si="67"/>
        <v/>
      </c>
      <c r="P224" s="82" t="str">
        <f t="shared" si="68"/>
        <v/>
      </c>
      <c r="Q224" s="82" t="str">
        <f t="shared" si="69"/>
        <v/>
      </c>
      <c r="R224" s="90"/>
      <c r="S224" s="90"/>
      <c r="T224" s="90"/>
      <c r="U224" s="85" t="str">
        <f t="shared" si="61"/>
        <v/>
      </c>
      <c r="V224" s="92"/>
      <c r="W224" s="93"/>
      <c r="X224" s="94"/>
      <c r="Y224" s="87" t="str">
        <f t="shared" si="62"/>
        <v/>
      </c>
      <c r="Z224" s="82" t="str">
        <f t="shared" si="63"/>
        <v/>
      </c>
      <c r="AA224" s="88" t="str">
        <f t="shared" si="64"/>
        <v/>
      </c>
      <c r="AB224" s="11"/>
      <c r="AD224" s="14" t="str">
        <f t="shared" si="65"/>
        <v/>
      </c>
      <c r="AE224" s="13">
        <f t="shared" si="66"/>
        <v>0</v>
      </c>
      <c r="AG224" s="7" t="str">
        <f t="shared" si="70"/>
        <v/>
      </c>
      <c r="AH224" s="7" t="str">
        <f t="shared" si="71"/>
        <v/>
      </c>
      <c r="AI224" s="7" t="str">
        <f t="shared" si="72"/>
        <v/>
      </c>
    </row>
    <row r="225" spans="2:35" x14ac:dyDescent="0.15">
      <c r="B225" s="409"/>
      <c r="C225" s="433"/>
      <c r="D225" s="434"/>
      <c r="E225" s="434"/>
      <c r="F225" s="412"/>
      <c r="G225" s="413"/>
      <c r="H225" s="414"/>
      <c r="I225" s="415"/>
      <c r="J225" s="415"/>
      <c r="K225" s="415"/>
      <c r="L225" s="15"/>
      <c r="M225" s="26"/>
      <c r="N225" s="17"/>
      <c r="O225" s="81" t="str">
        <f t="shared" si="67"/>
        <v/>
      </c>
      <c r="P225" s="82" t="str">
        <f t="shared" si="68"/>
        <v/>
      </c>
      <c r="Q225" s="82" t="str">
        <f t="shared" si="69"/>
        <v/>
      </c>
      <c r="R225" s="90"/>
      <c r="S225" s="90"/>
      <c r="T225" s="90"/>
      <c r="U225" s="85" t="str">
        <f t="shared" si="61"/>
        <v/>
      </c>
      <c r="V225" s="92"/>
      <c r="W225" s="93"/>
      <c r="X225" s="94"/>
      <c r="Y225" s="87" t="str">
        <f t="shared" si="62"/>
        <v/>
      </c>
      <c r="Z225" s="82" t="str">
        <f t="shared" si="63"/>
        <v/>
      </c>
      <c r="AA225" s="88" t="str">
        <f t="shared" si="64"/>
        <v/>
      </c>
      <c r="AB225" s="11"/>
      <c r="AD225" s="14" t="str">
        <f t="shared" si="65"/>
        <v/>
      </c>
      <c r="AE225" s="13">
        <f t="shared" si="66"/>
        <v>0</v>
      </c>
      <c r="AG225" s="7" t="str">
        <f t="shared" si="70"/>
        <v/>
      </c>
      <c r="AH225" s="7" t="str">
        <f t="shared" si="71"/>
        <v/>
      </c>
      <c r="AI225" s="7" t="str">
        <f t="shared" si="72"/>
        <v/>
      </c>
    </row>
    <row r="226" spans="2:35" x14ac:dyDescent="0.15">
      <c r="B226" s="409"/>
      <c r="C226" s="410"/>
      <c r="D226" s="411"/>
      <c r="E226" s="411"/>
      <c r="F226" s="412"/>
      <c r="G226" s="413"/>
      <c r="H226" s="414"/>
      <c r="I226" s="415"/>
      <c r="J226" s="415"/>
      <c r="K226" s="415"/>
      <c r="L226" s="15"/>
      <c r="M226" s="26"/>
      <c r="N226" s="17"/>
      <c r="O226" s="81" t="str">
        <f t="shared" si="67"/>
        <v/>
      </c>
      <c r="P226" s="82" t="str">
        <f t="shared" si="68"/>
        <v/>
      </c>
      <c r="Q226" s="82" t="str">
        <f t="shared" si="69"/>
        <v/>
      </c>
      <c r="R226" s="90"/>
      <c r="S226" s="90"/>
      <c r="T226" s="90"/>
      <c r="U226" s="85" t="str">
        <f t="shared" si="61"/>
        <v/>
      </c>
      <c r="V226" s="92"/>
      <c r="W226" s="93"/>
      <c r="X226" s="94"/>
      <c r="Y226" s="87" t="str">
        <f t="shared" si="62"/>
        <v/>
      </c>
      <c r="Z226" s="82" t="str">
        <f t="shared" si="63"/>
        <v/>
      </c>
      <c r="AA226" s="88" t="str">
        <f t="shared" si="64"/>
        <v/>
      </c>
      <c r="AB226" s="11"/>
      <c r="AD226" s="14" t="str">
        <f t="shared" si="65"/>
        <v/>
      </c>
      <c r="AE226" s="13">
        <f t="shared" si="66"/>
        <v>0</v>
      </c>
      <c r="AG226" s="7" t="str">
        <f t="shared" si="70"/>
        <v/>
      </c>
      <c r="AH226" s="7" t="str">
        <f t="shared" si="71"/>
        <v/>
      </c>
      <c r="AI226" s="7" t="str">
        <f t="shared" si="72"/>
        <v/>
      </c>
    </row>
    <row r="227" spans="2:35" x14ac:dyDescent="0.15">
      <c r="B227" s="409"/>
      <c r="C227" s="410"/>
      <c r="D227" s="411"/>
      <c r="E227" s="411"/>
      <c r="F227" s="412"/>
      <c r="G227" s="413"/>
      <c r="H227" s="414"/>
      <c r="I227" s="415"/>
      <c r="J227" s="415"/>
      <c r="K227" s="415"/>
      <c r="L227" s="15"/>
      <c r="M227" s="26"/>
      <c r="N227" s="17"/>
      <c r="O227" s="81" t="str">
        <f t="shared" si="67"/>
        <v/>
      </c>
      <c r="P227" s="82" t="str">
        <f t="shared" si="68"/>
        <v/>
      </c>
      <c r="Q227" s="82" t="str">
        <f t="shared" si="69"/>
        <v/>
      </c>
      <c r="R227" s="90"/>
      <c r="S227" s="90"/>
      <c r="T227" s="90"/>
      <c r="U227" s="85" t="str">
        <f t="shared" si="61"/>
        <v/>
      </c>
      <c r="V227" s="92"/>
      <c r="W227" s="93"/>
      <c r="X227" s="94"/>
      <c r="Y227" s="87" t="str">
        <f t="shared" si="62"/>
        <v/>
      </c>
      <c r="Z227" s="82" t="str">
        <f t="shared" si="63"/>
        <v/>
      </c>
      <c r="AA227" s="88" t="str">
        <f t="shared" si="64"/>
        <v/>
      </c>
      <c r="AB227" s="11"/>
      <c r="AD227" s="14" t="str">
        <f t="shared" si="65"/>
        <v/>
      </c>
      <c r="AE227" s="13">
        <f t="shared" si="66"/>
        <v>0</v>
      </c>
      <c r="AG227" s="7" t="str">
        <f t="shared" si="70"/>
        <v/>
      </c>
      <c r="AH227" s="7" t="str">
        <f t="shared" si="71"/>
        <v/>
      </c>
      <c r="AI227" s="7" t="str">
        <f t="shared" si="72"/>
        <v/>
      </c>
    </row>
    <row r="228" spans="2:35" x14ac:dyDescent="0.15">
      <c r="B228" s="409"/>
      <c r="C228" s="410"/>
      <c r="D228" s="411"/>
      <c r="E228" s="411"/>
      <c r="F228" s="412"/>
      <c r="G228" s="413"/>
      <c r="H228" s="414"/>
      <c r="I228" s="415"/>
      <c r="J228" s="415"/>
      <c r="K228" s="415"/>
      <c r="L228" s="15"/>
      <c r="M228" s="26"/>
      <c r="N228" s="17"/>
      <c r="O228" s="81" t="str">
        <f t="shared" si="67"/>
        <v/>
      </c>
      <c r="P228" s="82" t="str">
        <f t="shared" si="68"/>
        <v/>
      </c>
      <c r="Q228" s="82" t="str">
        <f t="shared" si="69"/>
        <v/>
      </c>
      <c r="R228" s="90"/>
      <c r="S228" s="90"/>
      <c r="T228" s="90"/>
      <c r="U228" s="85" t="str">
        <f t="shared" si="61"/>
        <v/>
      </c>
      <c r="V228" s="92"/>
      <c r="W228" s="93"/>
      <c r="X228" s="94"/>
      <c r="Y228" s="87" t="str">
        <f t="shared" si="62"/>
        <v/>
      </c>
      <c r="Z228" s="82" t="str">
        <f t="shared" si="63"/>
        <v/>
      </c>
      <c r="AA228" s="88" t="str">
        <f t="shared" si="64"/>
        <v/>
      </c>
      <c r="AB228" s="11"/>
      <c r="AD228" s="14" t="str">
        <f t="shared" si="65"/>
        <v/>
      </c>
      <c r="AE228" s="13">
        <f t="shared" si="66"/>
        <v>0</v>
      </c>
      <c r="AG228" s="7" t="str">
        <f t="shared" si="70"/>
        <v/>
      </c>
      <c r="AH228" s="7" t="str">
        <f t="shared" si="71"/>
        <v/>
      </c>
      <c r="AI228" s="7" t="str">
        <f t="shared" si="72"/>
        <v/>
      </c>
    </row>
    <row r="229" spans="2:35" x14ac:dyDescent="0.15">
      <c r="B229" s="409"/>
      <c r="C229" s="410"/>
      <c r="D229" s="411"/>
      <c r="E229" s="411"/>
      <c r="F229" s="412"/>
      <c r="G229" s="413"/>
      <c r="H229" s="414"/>
      <c r="I229" s="415"/>
      <c r="J229" s="415"/>
      <c r="K229" s="415"/>
      <c r="L229" s="15"/>
      <c r="M229" s="26"/>
      <c r="N229" s="17"/>
      <c r="O229" s="81" t="str">
        <f t="shared" si="67"/>
        <v/>
      </c>
      <c r="P229" s="82" t="str">
        <f t="shared" si="68"/>
        <v/>
      </c>
      <c r="Q229" s="82" t="str">
        <f t="shared" si="69"/>
        <v/>
      </c>
      <c r="R229" s="90"/>
      <c r="S229" s="90"/>
      <c r="T229" s="90"/>
      <c r="U229" s="85" t="str">
        <f t="shared" si="61"/>
        <v/>
      </c>
      <c r="V229" s="92"/>
      <c r="W229" s="93"/>
      <c r="X229" s="94"/>
      <c r="Y229" s="87" t="str">
        <f t="shared" si="62"/>
        <v/>
      </c>
      <c r="Z229" s="82" t="str">
        <f t="shared" si="63"/>
        <v/>
      </c>
      <c r="AA229" s="88" t="str">
        <f t="shared" si="64"/>
        <v/>
      </c>
      <c r="AB229" s="11"/>
      <c r="AD229" s="14" t="str">
        <f t="shared" si="65"/>
        <v/>
      </c>
      <c r="AE229" s="13">
        <f t="shared" si="66"/>
        <v>0</v>
      </c>
      <c r="AG229" s="7" t="str">
        <f t="shared" si="70"/>
        <v/>
      </c>
      <c r="AH229" s="7" t="str">
        <f t="shared" si="71"/>
        <v/>
      </c>
      <c r="AI229" s="7" t="str">
        <f t="shared" si="72"/>
        <v/>
      </c>
    </row>
    <row r="230" spans="2:35" x14ac:dyDescent="0.15">
      <c r="B230" s="409"/>
      <c r="C230" s="410"/>
      <c r="D230" s="411"/>
      <c r="E230" s="411"/>
      <c r="F230" s="412"/>
      <c r="G230" s="413"/>
      <c r="H230" s="414"/>
      <c r="I230" s="415"/>
      <c r="J230" s="415"/>
      <c r="K230" s="415"/>
      <c r="L230" s="15"/>
      <c r="M230" s="26"/>
      <c r="N230" s="17"/>
      <c r="O230" s="81" t="str">
        <f t="shared" si="67"/>
        <v/>
      </c>
      <c r="P230" s="82" t="str">
        <f t="shared" si="68"/>
        <v/>
      </c>
      <c r="Q230" s="82" t="str">
        <f t="shared" si="69"/>
        <v/>
      </c>
      <c r="R230" s="90"/>
      <c r="S230" s="90"/>
      <c r="T230" s="90"/>
      <c r="U230" s="85" t="str">
        <f t="shared" si="61"/>
        <v/>
      </c>
      <c r="V230" s="92"/>
      <c r="W230" s="93"/>
      <c r="X230" s="94"/>
      <c r="Y230" s="87" t="str">
        <f t="shared" si="62"/>
        <v/>
      </c>
      <c r="Z230" s="82" t="str">
        <f t="shared" si="63"/>
        <v/>
      </c>
      <c r="AA230" s="88" t="str">
        <f t="shared" si="64"/>
        <v/>
      </c>
      <c r="AB230" s="11"/>
      <c r="AD230" s="14" t="str">
        <f t="shared" si="65"/>
        <v/>
      </c>
      <c r="AE230" s="13">
        <f t="shared" si="66"/>
        <v>0</v>
      </c>
      <c r="AG230" s="7" t="str">
        <f t="shared" si="70"/>
        <v/>
      </c>
      <c r="AH230" s="7" t="str">
        <f t="shared" si="71"/>
        <v/>
      </c>
      <c r="AI230" s="7" t="str">
        <f t="shared" si="72"/>
        <v/>
      </c>
    </row>
    <row r="231" spans="2:35" x14ac:dyDescent="0.15">
      <c r="B231" s="409"/>
      <c r="C231" s="410"/>
      <c r="D231" s="411"/>
      <c r="E231" s="411"/>
      <c r="F231" s="412"/>
      <c r="G231" s="413"/>
      <c r="H231" s="414"/>
      <c r="I231" s="415"/>
      <c r="J231" s="415"/>
      <c r="K231" s="415"/>
      <c r="L231" s="15"/>
      <c r="M231" s="26"/>
      <c r="N231" s="17"/>
      <c r="O231" s="81" t="str">
        <f t="shared" si="67"/>
        <v/>
      </c>
      <c r="P231" s="82" t="str">
        <f t="shared" si="68"/>
        <v/>
      </c>
      <c r="Q231" s="82" t="str">
        <f t="shared" si="69"/>
        <v/>
      </c>
      <c r="R231" s="90"/>
      <c r="S231" s="90"/>
      <c r="T231" s="90"/>
      <c r="U231" s="85" t="str">
        <f t="shared" si="61"/>
        <v/>
      </c>
      <c r="V231" s="92"/>
      <c r="W231" s="93"/>
      <c r="X231" s="94"/>
      <c r="Y231" s="87" t="str">
        <f t="shared" si="62"/>
        <v/>
      </c>
      <c r="Z231" s="82" t="str">
        <f t="shared" si="63"/>
        <v/>
      </c>
      <c r="AA231" s="88" t="str">
        <f t="shared" si="64"/>
        <v/>
      </c>
      <c r="AB231" s="11"/>
      <c r="AD231" s="14" t="str">
        <f t="shared" si="65"/>
        <v/>
      </c>
      <c r="AE231" s="13">
        <f t="shared" si="66"/>
        <v>0</v>
      </c>
      <c r="AG231" s="7" t="str">
        <f t="shared" si="70"/>
        <v/>
      </c>
      <c r="AH231" s="7" t="str">
        <f t="shared" si="71"/>
        <v/>
      </c>
      <c r="AI231" s="7" t="str">
        <f t="shared" si="72"/>
        <v/>
      </c>
    </row>
    <row r="232" spans="2:35" x14ac:dyDescent="0.15">
      <c r="B232" s="409"/>
      <c r="C232" s="433"/>
      <c r="D232" s="434"/>
      <c r="E232" s="434"/>
      <c r="F232" s="412"/>
      <c r="G232" s="413"/>
      <c r="H232" s="414"/>
      <c r="I232" s="415"/>
      <c r="J232" s="415"/>
      <c r="K232" s="415"/>
      <c r="L232" s="15"/>
      <c r="M232" s="26"/>
      <c r="N232" s="17"/>
      <c r="O232" s="81" t="str">
        <f t="shared" si="67"/>
        <v/>
      </c>
      <c r="P232" s="82" t="str">
        <f t="shared" si="68"/>
        <v/>
      </c>
      <c r="Q232" s="82" t="str">
        <f t="shared" si="69"/>
        <v/>
      </c>
      <c r="R232" s="90"/>
      <c r="S232" s="90"/>
      <c r="T232" s="90"/>
      <c r="U232" s="85" t="str">
        <f t="shared" si="61"/>
        <v/>
      </c>
      <c r="V232" s="92"/>
      <c r="W232" s="93"/>
      <c r="X232" s="94"/>
      <c r="Y232" s="87" t="str">
        <f t="shared" si="62"/>
        <v/>
      </c>
      <c r="Z232" s="82" t="str">
        <f t="shared" si="63"/>
        <v/>
      </c>
      <c r="AA232" s="88" t="str">
        <f t="shared" si="64"/>
        <v/>
      </c>
      <c r="AB232" s="11"/>
      <c r="AD232" s="14" t="str">
        <f t="shared" si="65"/>
        <v/>
      </c>
      <c r="AE232" s="13">
        <f t="shared" si="66"/>
        <v>0</v>
      </c>
      <c r="AG232" s="7" t="str">
        <f t="shared" si="70"/>
        <v/>
      </c>
      <c r="AH232" s="7" t="str">
        <f t="shared" si="71"/>
        <v/>
      </c>
      <c r="AI232" s="7" t="str">
        <f t="shared" si="72"/>
        <v/>
      </c>
    </row>
    <row r="233" spans="2:35" x14ac:dyDescent="0.15">
      <c r="B233" s="409"/>
      <c r="C233" s="410"/>
      <c r="D233" s="411"/>
      <c r="E233" s="411"/>
      <c r="F233" s="412"/>
      <c r="G233" s="413"/>
      <c r="H233" s="414"/>
      <c r="I233" s="415"/>
      <c r="J233" s="415"/>
      <c r="K233" s="415"/>
      <c r="L233" s="15"/>
      <c r="M233" s="26"/>
      <c r="N233" s="17"/>
      <c r="O233" s="81" t="str">
        <f t="shared" si="67"/>
        <v/>
      </c>
      <c r="P233" s="82" t="str">
        <f t="shared" si="68"/>
        <v/>
      </c>
      <c r="Q233" s="82" t="str">
        <f t="shared" si="69"/>
        <v/>
      </c>
      <c r="R233" s="90"/>
      <c r="S233" s="90"/>
      <c r="T233" s="90"/>
      <c r="U233" s="85" t="str">
        <f t="shared" si="61"/>
        <v/>
      </c>
      <c r="V233" s="92"/>
      <c r="W233" s="93"/>
      <c r="X233" s="94"/>
      <c r="Y233" s="87" t="str">
        <f t="shared" si="62"/>
        <v/>
      </c>
      <c r="Z233" s="82" t="str">
        <f t="shared" si="63"/>
        <v/>
      </c>
      <c r="AA233" s="88" t="str">
        <f t="shared" si="64"/>
        <v/>
      </c>
      <c r="AB233" s="11"/>
      <c r="AD233" s="14" t="str">
        <f t="shared" si="65"/>
        <v/>
      </c>
      <c r="AE233" s="13">
        <f t="shared" si="66"/>
        <v>0</v>
      </c>
      <c r="AG233" s="7" t="str">
        <f t="shared" si="70"/>
        <v/>
      </c>
      <c r="AH233" s="7" t="str">
        <f t="shared" si="71"/>
        <v/>
      </c>
      <c r="AI233" s="7" t="str">
        <f t="shared" si="72"/>
        <v/>
      </c>
    </row>
    <row r="234" spans="2:35" x14ac:dyDescent="0.15">
      <c r="B234" s="409"/>
      <c r="C234" s="410"/>
      <c r="D234" s="411"/>
      <c r="E234" s="411"/>
      <c r="F234" s="412"/>
      <c r="G234" s="413"/>
      <c r="H234" s="414"/>
      <c r="I234" s="415"/>
      <c r="J234" s="415"/>
      <c r="K234" s="415"/>
      <c r="L234" s="15"/>
      <c r="M234" s="26"/>
      <c r="N234" s="17"/>
      <c r="O234" s="81" t="str">
        <f t="shared" si="67"/>
        <v/>
      </c>
      <c r="P234" s="82" t="str">
        <f t="shared" si="68"/>
        <v/>
      </c>
      <c r="Q234" s="82" t="str">
        <f t="shared" si="69"/>
        <v/>
      </c>
      <c r="R234" s="90"/>
      <c r="S234" s="90"/>
      <c r="T234" s="90"/>
      <c r="U234" s="85" t="str">
        <f t="shared" si="61"/>
        <v/>
      </c>
      <c r="V234" s="92"/>
      <c r="W234" s="93"/>
      <c r="X234" s="94"/>
      <c r="Y234" s="87" t="str">
        <f t="shared" si="62"/>
        <v/>
      </c>
      <c r="Z234" s="82" t="str">
        <f t="shared" si="63"/>
        <v/>
      </c>
      <c r="AA234" s="88" t="str">
        <f t="shared" si="64"/>
        <v/>
      </c>
      <c r="AB234" s="11"/>
      <c r="AD234" s="14" t="str">
        <f t="shared" si="65"/>
        <v/>
      </c>
      <c r="AE234" s="13">
        <f t="shared" si="66"/>
        <v>0</v>
      </c>
      <c r="AG234" s="7" t="str">
        <f t="shared" si="70"/>
        <v/>
      </c>
      <c r="AH234" s="7" t="str">
        <f t="shared" si="71"/>
        <v/>
      </c>
      <c r="AI234" s="7" t="str">
        <f t="shared" si="72"/>
        <v/>
      </c>
    </row>
    <row r="235" spans="2:35" x14ac:dyDescent="0.15">
      <c r="B235" s="409"/>
      <c r="C235" s="433"/>
      <c r="D235" s="434"/>
      <c r="E235" s="434"/>
      <c r="F235" s="412"/>
      <c r="G235" s="413"/>
      <c r="H235" s="414"/>
      <c r="I235" s="415"/>
      <c r="J235" s="415"/>
      <c r="K235" s="415"/>
      <c r="L235" s="15"/>
      <c r="M235" s="26"/>
      <c r="N235" s="17"/>
      <c r="O235" s="81" t="str">
        <f t="shared" si="67"/>
        <v/>
      </c>
      <c r="P235" s="82" t="str">
        <f t="shared" si="68"/>
        <v/>
      </c>
      <c r="Q235" s="82" t="str">
        <f t="shared" si="69"/>
        <v/>
      </c>
      <c r="R235" s="90"/>
      <c r="S235" s="90"/>
      <c r="T235" s="90"/>
      <c r="U235" s="85" t="str">
        <f t="shared" si="61"/>
        <v/>
      </c>
      <c r="V235" s="92"/>
      <c r="W235" s="93"/>
      <c r="X235" s="94"/>
      <c r="Y235" s="87" t="str">
        <f t="shared" si="62"/>
        <v/>
      </c>
      <c r="Z235" s="82" t="str">
        <f t="shared" si="63"/>
        <v/>
      </c>
      <c r="AA235" s="88" t="str">
        <f t="shared" si="64"/>
        <v/>
      </c>
      <c r="AB235" s="11"/>
      <c r="AD235" s="14" t="str">
        <f t="shared" si="65"/>
        <v/>
      </c>
      <c r="AE235" s="13">
        <f t="shared" si="66"/>
        <v>0</v>
      </c>
      <c r="AG235" s="7" t="str">
        <f t="shared" si="70"/>
        <v/>
      </c>
      <c r="AH235" s="7" t="str">
        <f t="shared" si="71"/>
        <v/>
      </c>
      <c r="AI235" s="7" t="str">
        <f t="shared" si="72"/>
        <v/>
      </c>
    </row>
    <row r="236" spans="2:35" x14ac:dyDescent="0.15">
      <c r="B236" s="409"/>
      <c r="C236" s="410"/>
      <c r="D236" s="411"/>
      <c r="E236" s="411"/>
      <c r="F236" s="412"/>
      <c r="G236" s="413"/>
      <c r="H236" s="414"/>
      <c r="I236" s="415"/>
      <c r="J236" s="415"/>
      <c r="K236" s="415"/>
      <c r="L236" s="15"/>
      <c r="M236" s="26"/>
      <c r="N236" s="17"/>
      <c r="O236" s="81" t="str">
        <f t="shared" si="67"/>
        <v/>
      </c>
      <c r="P236" s="82" t="str">
        <f t="shared" si="68"/>
        <v/>
      </c>
      <c r="Q236" s="82" t="str">
        <f t="shared" si="69"/>
        <v/>
      </c>
      <c r="R236" s="90"/>
      <c r="S236" s="90"/>
      <c r="T236" s="90"/>
      <c r="U236" s="85" t="str">
        <f t="shared" si="61"/>
        <v/>
      </c>
      <c r="V236" s="92"/>
      <c r="W236" s="93"/>
      <c r="X236" s="94"/>
      <c r="Y236" s="87" t="str">
        <f t="shared" si="62"/>
        <v/>
      </c>
      <c r="Z236" s="82" t="str">
        <f t="shared" si="63"/>
        <v/>
      </c>
      <c r="AA236" s="88" t="str">
        <f t="shared" si="64"/>
        <v/>
      </c>
      <c r="AB236" s="11"/>
      <c r="AD236" s="14" t="str">
        <f t="shared" si="65"/>
        <v/>
      </c>
      <c r="AE236" s="13">
        <f t="shared" si="66"/>
        <v>0</v>
      </c>
      <c r="AG236" s="7" t="str">
        <f t="shared" si="70"/>
        <v/>
      </c>
      <c r="AH236" s="7" t="str">
        <f t="shared" si="71"/>
        <v/>
      </c>
      <c r="AI236" s="7" t="str">
        <f t="shared" si="72"/>
        <v/>
      </c>
    </row>
    <row r="237" spans="2:35" x14ac:dyDescent="0.15">
      <c r="B237" s="409"/>
      <c r="C237" s="410"/>
      <c r="D237" s="411"/>
      <c r="E237" s="411"/>
      <c r="F237" s="412"/>
      <c r="G237" s="413"/>
      <c r="H237" s="414"/>
      <c r="I237" s="415"/>
      <c r="J237" s="415"/>
      <c r="K237" s="415"/>
      <c r="L237" s="15"/>
      <c r="M237" s="26"/>
      <c r="N237" s="17"/>
      <c r="O237" s="81" t="str">
        <f t="shared" si="67"/>
        <v/>
      </c>
      <c r="P237" s="82" t="str">
        <f t="shared" si="68"/>
        <v/>
      </c>
      <c r="Q237" s="82" t="str">
        <f t="shared" si="69"/>
        <v/>
      </c>
      <c r="R237" s="90"/>
      <c r="S237" s="90"/>
      <c r="T237" s="90"/>
      <c r="U237" s="85" t="str">
        <f t="shared" si="61"/>
        <v/>
      </c>
      <c r="V237" s="92"/>
      <c r="W237" s="93"/>
      <c r="X237" s="94"/>
      <c r="Y237" s="87" t="str">
        <f t="shared" si="62"/>
        <v/>
      </c>
      <c r="Z237" s="82" t="str">
        <f t="shared" si="63"/>
        <v/>
      </c>
      <c r="AA237" s="88" t="str">
        <f t="shared" si="64"/>
        <v/>
      </c>
      <c r="AB237" s="11"/>
      <c r="AD237" s="14" t="str">
        <f t="shared" si="65"/>
        <v/>
      </c>
      <c r="AE237" s="13">
        <f t="shared" si="66"/>
        <v>0</v>
      </c>
      <c r="AG237" s="7" t="str">
        <f t="shared" si="70"/>
        <v/>
      </c>
      <c r="AH237" s="7" t="str">
        <f t="shared" si="71"/>
        <v/>
      </c>
      <c r="AI237" s="7" t="str">
        <f t="shared" si="72"/>
        <v/>
      </c>
    </row>
    <row r="238" spans="2:35" x14ac:dyDescent="0.15">
      <c r="B238" s="409"/>
      <c r="C238" s="410"/>
      <c r="D238" s="411"/>
      <c r="E238" s="411"/>
      <c r="F238" s="412"/>
      <c r="G238" s="413"/>
      <c r="H238" s="414"/>
      <c r="I238" s="415"/>
      <c r="J238" s="415"/>
      <c r="K238" s="415"/>
      <c r="L238" s="15"/>
      <c r="M238" s="26"/>
      <c r="N238" s="17"/>
      <c r="O238" s="81" t="str">
        <f t="shared" si="67"/>
        <v/>
      </c>
      <c r="P238" s="82" t="str">
        <f t="shared" si="68"/>
        <v/>
      </c>
      <c r="Q238" s="82" t="str">
        <f t="shared" si="69"/>
        <v/>
      </c>
      <c r="R238" s="90"/>
      <c r="S238" s="90"/>
      <c r="T238" s="90"/>
      <c r="U238" s="85" t="str">
        <f t="shared" si="61"/>
        <v/>
      </c>
      <c r="V238" s="92"/>
      <c r="W238" s="93"/>
      <c r="X238" s="94"/>
      <c r="Y238" s="87" t="str">
        <f t="shared" si="62"/>
        <v/>
      </c>
      <c r="Z238" s="82" t="str">
        <f t="shared" si="63"/>
        <v/>
      </c>
      <c r="AA238" s="88" t="str">
        <f t="shared" si="64"/>
        <v/>
      </c>
      <c r="AB238" s="11"/>
      <c r="AD238" s="14" t="str">
        <f t="shared" si="65"/>
        <v/>
      </c>
      <c r="AE238" s="13">
        <f t="shared" si="66"/>
        <v>0</v>
      </c>
      <c r="AG238" s="7" t="str">
        <f t="shared" si="70"/>
        <v/>
      </c>
      <c r="AH238" s="7" t="str">
        <f t="shared" si="71"/>
        <v/>
      </c>
      <c r="AI238" s="7" t="str">
        <f t="shared" si="72"/>
        <v/>
      </c>
    </row>
    <row r="239" spans="2:35" x14ac:dyDescent="0.15">
      <c r="B239" s="409"/>
      <c r="C239" s="410"/>
      <c r="D239" s="411"/>
      <c r="E239" s="411"/>
      <c r="F239" s="412"/>
      <c r="G239" s="413"/>
      <c r="H239" s="414"/>
      <c r="I239" s="415"/>
      <c r="J239" s="415"/>
      <c r="K239" s="415"/>
      <c r="L239" s="15"/>
      <c r="M239" s="26"/>
      <c r="N239" s="17"/>
      <c r="O239" s="81" t="str">
        <f t="shared" si="67"/>
        <v/>
      </c>
      <c r="P239" s="82" t="str">
        <f t="shared" si="68"/>
        <v/>
      </c>
      <c r="Q239" s="82" t="str">
        <f t="shared" si="69"/>
        <v/>
      </c>
      <c r="R239" s="90"/>
      <c r="S239" s="90"/>
      <c r="T239" s="90"/>
      <c r="U239" s="85" t="str">
        <f t="shared" si="61"/>
        <v/>
      </c>
      <c r="V239" s="92"/>
      <c r="W239" s="93"/>
      <c r="X239" s="94"/>
      <c r="Y239" s="87" t="str">
        <f t="shared" si="62"/>
        <v/>
      </c>
      <c r="Z239" s="82" t="str">
        <f t="shared" si="63"/>
        <v/>
      </c>
      <c r="AA239" s="88" t="str">
        <f t="shared" si="64"/>
        <v/>
      </c>
      <c r="AB239" s="11"/>
      <c r="AD239" s="14" t="str">
        <f t="shared" si="65"/>
        <v/>
      </c>
      <c r="AE239" s="13">
        <f t="shared" si="66"/>
        <v>0</v>
      </c>
      <c r="AG239" s="7" t="str">
        <f t="shared" si="70"/>
        <v/>
      </c>
      <c r="AH239" s="7" t="str">
        <f t="shared" si="71"/>
        <v/>
      </c>
      <c r="AI239" s="7" t="str">
        <f t="shared" si="72"/>
        <v/>
      </c>
    </row>
    <row r="240" spans="2:35" x14ac:dyDescent="0.15">
      <c r="B240" s="409"/>
      <c r="C240" s="410"/>
      <c r="D240" s="411"/>
      <c r="E240" s="411"/>
      <c r="F240" s="412"/>
      <c r="G240" s="413"/>
      <c r="H240" s="414"/>
      <c r="I240" s="415"/>
      <c r="J240" s="415"/>
      <c r="K240" s="415"/>
      <c r="L240" s="15"/>
      <c r="M240" s="26"/>
      <c r="N240" s="17"/>
      <c r="O240" s="81" t="str">
        <f t="shared" si="67"/>
        <v/>
      </c>
      <c r="P240" s="82" t="str">
        <f t="shared" si="68"/>
        <v/>
      </c>
      <c r="Q240" s="82" t="str">
        <f t="shared" si="69"/>
        <v/>
      </c>
      <c r="R240" s="90"/>
      <c r="S240" s="90"/>
      <c r="T240" s="90"/>
      <c r="U240" s="85" t="str">
        <f t="shared" si="61"/>
        <v/>
      </c>
      <c r="V240" s="92"/>
      <c r="W240" s="93"/>
      <c r="X240" s="94"/>
      <c r="Y240" s="87" t="str">
        <f t="shared" si="62"/>
        <v/>
      </c>
      <c r="Z240" s="82" t="str">
        <f t="shared" si="63"/>
        <v/>
      </c>
      <c r="AA240" s="88" t="str">
        <f t="shared" si="64"/>
        <v/>
      </c>
      <c r="AB240" s="11"/>
      <c r="AD240" s="14" t="str">
        <f t="shared" si="65"/>
        <v/>
      </c>
      <c r="AE240" s="13">
        <f t="shared" si="66"/>
        <v>0</v>
      </c>
      <c r="AG240" s="7" t="str">
        <f t="shared" si="70"/>
        <v/>
      </c>
      <c r="AH240" s="7" t="str">
        <f t="shared" si="71"/>
        <v/>
      </c>
      <c r="AI240" s="7" t="str">
        <f t="shared" si="72"/>
        <v/>
      </c>
    </row>
    <row r="241" spans="2:35" x14ac:dyDescent="0.15">
      <c r="B241" s="409"/>
      <c r="C241" s="410"/>
      <c r="D241" s="411"/>
      <c r="E241" s="411"/>
      <c r="F241" s="412"/>
      <c r="G241" s="413"/>
      <c r="H241" s="414"/>
      <c r="I241" s="415"/>
      <c r="J241" s="415"/>
      <c r="K241" s="415"/>
      <c r="L241" s="15"/>
      <c r="M241" s="26"/>
      <c r="N241" s="17"/>
      <c r="O241" s="81" t="str">
        <f t="shared" si="67"/>
        <v/>
      </c>
      <c r="P241" s="82" t="str">
        <f t="shared" si="68"/>
        <v/>
      </c>
      <c r="Q241" s="82" t="str">
        <f t="shared" si="69"/>
        <v/>
      </c>
      <c r="R241" s="90"/>
      <c r="S241" s="90"/>
      <c r="T241" s="90"/>
      <c r="U241" s="85" t="str">
        <f t="shared" si="61"/>
        <v/>
      </c>
      <c r="V241" s="92"/>
      <c r="W241" s="93"/>
      <c r="X241" s="94"/>
      <c r="Y241" s="87" t="str">
        <f t="shared" si="62"/>
        <v/>
      </c>
      <c r="Z241" s="82" t="str">
        <f t="shared" si="63"/>
        <v/>
      </c>
      <c r="AA241" s="88" t="str">
        <f t="shared" si="64"/>
        <v/>
      </c>
      <c r="AB241" s="11"/>
      <c r="AD241" s="14" t="str">
        <f t="shared" si="65"/>
        <v/>
      </c>
      <c r="AE241" s="13">
        <f t="shared" si="66"/>
        <v>0</v>
      </c>
      <c r="AG241" s="7" t="str">
        <f t="shared" si="70"/>
        <v/>
      </c>
      <c r="AH241" s="7" t="str">
        <f t="shared" si="71"/>
        <v/>
      </c>
      <c r="AI241" s="7" t="str">
        <f t="shared" si="72"/>
        <v/>
      </c>
    </row>
    <row r="242" spans="2:35" x14ac:dyDescent="0.15">
      <c r="B242" s="409"/>
      <c r="C242" s="433"/>
      <c r="D242" s="434"/>
      <c r="E242" s="434"/>
      <c r="F242" s="412"/>
      <c r="G242" s="413"/>
      <c r="H242" s="414"/>
      <c r="I242" s="415"/>
      <c r="J242" s="415"/>
      <c r="K242" s="415"/>
      <c r="L242" s="15"/>
      <c r="M242" s="26"/>
      <c r="N242" s="17"/>
      <c r="O242" s="81" t="str">
        <f t="shared" si="67"/>
        <v/>
      </c>
      <c r="P242" s="82" t="str">
        <f t="shared" si="68"/>
        <v/>
      </c>
      <c r="Q242" s="82" t="str">
        <f t="shared" si="69"/>
        <v/>
      </c>
      <c r="R242" s="90"/>
      <c r="S242" s="90"/>
      <c r="T242" s="90"/>
      <c r="U242" s="85" t="str">
        <f t="shared" si="61"/>
        <v/>
      </c>
      <c r="V242" s="92"/>
      <c r="W242" s="93"/>
      <c r="X242" s="94"/>
      <c r="Y242" s="87" t="str">
        <f t="shared" si="62"/>
        <v/>
      </c>
      <c r="Z242" s="82" t="str">
        <f t="shared" si="63"/>
        <v/>
      </c>
      <c r="AA242" s="88" t="str">
        <f t="shared" si="64"/>
        <v/>
      </c>
      <c r="AB242" s="11"/>
      <c r="AD242" s="14" t="str">
        <f t="shared" si="65"/>
        <v/>
      </c>
      <c r="AE242" s="13">
        <f t="shared" si="66"/>
        <v>0</v>
      </c>
      <c r="AG242" s="7" t="str">
        <f t="shared" si="70"/>
        <v/>
      </c>
      <c r="AH242" s="7" t="str">
        <f t="shared" si="71"/>
        <v/>
      </c>
      <c r="AI242" s="7" t="str">
        <f t="shared" si="72"/>
        <v/>
      </c>
    </row>
    <row r="243" spans="2:35" x14ac:dyDescent="0.15">
      <c r="B243" s="409"/>
      <c r="C243" s="410"/>
      <c r="D243" s="411"/>
      <c r="E243" s="411"/>
      <c r="F243" s="412"/>
      <c r="G243" s="413"/>
      <c r="H243" s="414"/>
      <c r="I243" s="415"/>
      <c r="J243" s="415"/>
      <c r="K243" s="415"/>
      <c r="L243" s="15"/>
      <c r="M243" s="26"/>
      <c r="N243" s="17"/>
      <c r="O243" s="81" t="str">
        <f t="shared" si="67"/>
        <v/>
      </c>
      <c r="P243" s="82" t="str">
        <f t="shared" si="68"/>
        <v/>
      </c>
      <c r="Q243" s="82" t="str">
        <f t="shared" si="69"/>
        <v/>
      </c>
      <c r="R243" s="90"/>
      <c r="S243" s="90"/>
      <c r="T243" s="90"/>
      <c r="U243" s="85" t="str">
        <f t="shared" si="61"/>
        <v/>
      </c>
      <c r="V243" s="92"/>
      <c r="W243" s="93"/>
      <c r="X243" s="94"/>
      <c r="Y243" s="87" t="str">
        <f t="shared" si="62"/>
        <v/>
      </c>
      <c r="Z243" s="82" t="str">
        <f t="shared" si="63"/>
        <v/>
      </c>
      <c r="AA243" s="88" t="str">
        <f t="shared" si="64"/>
        <v/>
      </c>
      <c r="AB243" s="11"/>
      <c r="AD243" s="14" t="str">
        <f t="shared" si="65"/>
        <v/>
      </c>
      <c r="AE243" s="13">
        <f t="shared" si="66"/>
        <v>0</v>
      </c>
      <c r="AG243" s="7" t="str">
        <f t="shared" si="70"/>
        <v/>
      </c>
      <c r="AH243" s="7" t="str">
        <f t="shared" si="71"/>
        <v/>
      </c>
      <c r="AI243" s="7" t="str">
        <f t="shared" si="72"/>
        <v/>
      </c>
    </row>
    <row r="244" spans="2:35" x14ac:dyDescent="0.15">
      <c r="B244" s="409"/>
      <c r="C244" s="410"/>
      <c r="D244" s="411"/>
      <c r="E244" s="411"/>
      <c r="F244" s="412"/>
      <c r="G244" s="413"/>
      <c r="H244" s="414"/>
      <c r="I244" s="415"/>
      <c r="J244" s="415"/>
      <c r="K244" s="415"/>
      <c r="L244" s="15"/>
      <c r="M244" s="26"/>
      <c r="N244" s="17"/>
      <c r="O244" s="81" t="str">
        <f t="shared" si="67"/>
        <v/>
      </c>
      <c r="P244" s="82" t="str">
        <f t="shared" si="68"/>
        <v/>
      </c>
      <c r="Q244" s="82" t="str">
        <f t="shared" si="69"/>
        <v/>
      </c>
      <c r="R244" s="90"/>
      <c r="S244" s="90"/>
      <c r="T244" s="90"/>
      <c r="U244" s="85" t="str">
        <f>IF(M244="","",IF(AND(R244="",T244=""),M244*N244*Q244/O244,IF(AND(R244="",T244&lt;&gt;""),M244*N244*T244/O244,IF(AND(R244&lt;&gt;"",T244=""),M244*N244*Q244/R244,IF(AND(R244&lt;&gt;"",T244&lt;&gt;""),M244*N244*T244/R244)))))</f>
        <v/>
      </c>
      <c r="V244" s="92"/>
      <c r="W244" s="93"/>
      <c r="X244" s="94"/>
      <c r="Y244" s="87" t="str">
        <f>IF(AND(U244="",V244=""),"",IF(U244="",N244*X244*V244*W244/100,X244*(U244+N244*V244*W244/100)))</f>
        <v/>
      </c>
      <c r="Z244" s="82" t="str">
        <f>IF(Y244="","",N244*V244*X244*SQRT(1-(W244/100)^2)+AE244)</f>
        <v/>
      </c>
      <c r="AA244" s="88" t="str">
        <f>IF(Y244="","",SQRT(Y244^2+Z244^2))</f>
        <v/>
      </c>
      <c r="AB244" s="11"/>
      <c r="AD244" s="14" t="str">
        <f t="shared" si="65"/>
        <v/>
      </c>
      <c r="AE244" s="13">
        <f t="shared" si="66"/>
        <v>0</v>
      </c>
      <c r="AG244" s="7" t="str">
        <f t="shared" si="70"/>
        <v/>
      </c>
      <c r="AH244" s="7" t="str">
        <f t="shared" si="71"/>
        <v/>
      </c>
      <c r="AI244" s="7" t="str">
        <f t="shared" si="72"/>
        <v/>
      </c>
    </row>
    <row r="245" spans="2:35" x14ac:dyDescent="0.15">
      <c r="B245" s="409"/>
      <c r="C245" s="410"/>
      <c r="D245" s="411"/>
      <c r="E245" s="411"/>
      <c r="F245" s="412"/>
      <c r="G245" s="413"/>
      <c r="H245" s="414"/>
      <c r="I245" s="415"/>
      <c r="J245" s="415"/>
      <c r="K245" s="415"/>
      <c r="L245" s="15"/>
      <c r="M245" s="26"/>
      <c r="N245" s="17"/>
      <c r="O245" s="81" t="str">
        <f t="shared" si="67"/>
        <v/>
      </c>
      <c r="P245" s="82" t="str">
        <f t="shared" si="68"/>
        <v/>
      </c>
      <c r="Q245" s="82" t="str">
        <f t="shared" si="69"/>
        <v/>
      </c>
      <c r="R245" s="90"/>
      <c r="S245" s="90"/>
      <c r="T245" s="90"/>
      <c r="U245" s="85" t="str">
        <f>IF(M245="","",IF(AND(R245="",T245=""),M245*N245*Q245/O245,IF(AND(R245="",T245&lt;&gt;""),M245*N245*T245/O245,IF(AND(R245&lt;&gt;"",T245=""),M245*N245*Q245/R245,IF(AND(R245&lt;&gt;"",T245&lt;&gt;""),M245*N245*T245/R245)))))</f>
        <v/>
      </c>
      <c r="V245" s="92"/>
      <c r="W245" s="93"/>
      <c r="X245" s="94"/>
      <c r="Y245" s="87" t="str">
        <f>IF(AND(U245="",V245=""),"",IF(U245="",N245*X245*V245*W245/100,X245*(U245+N245*V245*W245/100)))</f>
        <v/>
      </c>
      <c r="Z245" s="82" t="str">
        <f>IF(Y245="","",N245*V245*X245*SQRT(1-(W245/100)^2)+AE245)</f>
        <v/>
      </c>
      <c r="AA245" s="88" t="str">
        <f>IF(Y245="","",SQRT(Y245^2+Z245^2))</f>
        <v/>
      </c>
      <c r="AB245" s="11"/>
      <c r="AD245" s="14" t="str">
        <f t="shared" si="65"/>
        <v/>
      </c>
      <c r="AE245" s="13">
        <f t="shared" si="66"/>
        <v>0</v>
      </c>
      <c r="AG245" s="7" t="str">
        <f t="shared" si="70"/>
        <v/>
      </c>
      <c r="AH245" s="7" t="str">
        <f t="shared" si="71"/>
        <v/>
      </c>
      <c r="AI245" s="7" t="str">
        <f t="shared" si="72"/>
        <v/>
      </c>
    </row>
    <row r="246" spans="2:35" x14ac:dyDescent="0.15">
      <c r="B246" s="409"/>
      <c r="C246" s="410"/>
      <c r="D246" s="411"/>
      <c r="E246" s="411"/>
      <c r="F246" s="412"/>
      <c r="G246" s="413"/>
      <c r="H246" s="414"/>
      <c r="I246" s="415"/>
      <c r="J246" s="415"/>
      <c r="K246" s="417"/>
      <c r="L246" s="15"/>
      <c r="M246" s="26"/>
      <c r="N246" s="17"/>
      <c r="O246" s="81" t="str">
        <f t="shared" si="67"/>
        <v/>
      </c>
      <c r="P246" s="82" t="str">
        <f t="shared" si="68"/>
        <v/>
      </c>
      <c r="Q246" s="82" t="str">
        <f t="shared" si="69"/>
        <v/>
      </c>
      <c r="R246" s="90"/>
      <c r="S246" s="90"/>
      <c r="T246" s="90"/>
      <c r="U246" s="85" t="str">
        <f>IF(M246="","",IF(AND(R246="",T246=""),M246*N246*Q246/O246,IF(AND(R246="",T246&lt;&gt;""),M246*N246*T246/O246,IF(AND(R246&lt;&gt;"",T246=""),M246*N246*Q246/R246,IF(AND(R246&lt;&gt;"",T246&lt;&gt;""),M246*N246*T246/R246)))))</f>
        <v/>
      </c>
      <c r="V246" s="92"/>
      <c r="W246" s="93"/>
      <c r="X246" s="94"/>
      <c r="Y246" s="87" t="str">
        <f t="shared" si="62"/>
        <v/>
      </c>
      <c r="Z246" s="82" t="str">
        <f t="shared" si="63"/>
        <v/>
      </c>
      <c r="AA246" s="88" t="str">
        <f t="shared" si="64"/>
        <v/>
      </c>
      <c r="AB246" s="11"/>
      <c r="AD246" s="14" t="str">
        <f t="shared" si="65"/>
        <v/>
      </c>
      <c r="AE246" s="13">
        <f t="shared" si="66"/>
        <v>0</v>
      </c>
      <c r="AG246" s="7" t="str">
        <f t="shared" si="70"/>
        <v/>
      </c>
      <c r="AH246" s="7" t="str">
        <f t="shared" si="71"/>
        <v/>
      </c>
      <c r="AI246" s="7" t="str">
        <f t="shared" si="72"/>
        <v/>
      </c>
    </row>
    <row r="247" spans="2:35" x14ac:dyDescent="0.15">
      <c r="B247" s="409"/>
      <c r="C247" s="410"/>
      <c r="D247" s="411"/>
      <c r="E247" s="411"/>
      <c r="F247" s="412"/>
      <c r="G247" s="413"/>
      <c r="H247" s="414"/>
      <c r="I247" s="415"/>
      <c r="J247" s="415"/>
      <c r="K247" s="415"/>
      <c r="L247" s="15"/>
      <c r="M247" s="26"/>
      <c r="N247" s="17"/>
      <c r="O247" s="81" t="str">
        <f t="shared" si="67"/>
        <v/>
      </c>
      <c r="P247" s="82" t="str">
        <f t="shared" si="68"/>
        <v/>
      </c>
      <c r="Q247" s="82" t="str">
        <f t="shared" si="69"/>
        <v/>
      </c>
      <c r="R247" s="90"/>
      <c r="S247" s="90"/>
      <c r="T247" s="90"/>
      <c r="U247" s="85" t="str">
        <f t="shared" si="61"/>
        <v/>
      </c>
      <c r="V247" s="92"/>
      <c r="W247" s="93"/>
      <c r="X247" s="94"/>
      <c r="Y247" s="87" t="str">
        <f t="shared" si="62"/>
        <v/>
      </c>
      <c r="Z247" s="82" t="str">
        <f t="shared" si="63"/>
        <v/>
      </c>
      <c r="AA247" s="88" t="str">
        <f t="shared" si="64"/>
        <v/>
      </c>
      <c r="AB247" s="11"/>
      <c r="AD247" s="14" t="str">
        <f t="shared" si="65"/>
        <v/>
      </c>
      <c r="AE247" s="13">
        <f t="shared" si="66"/>
        <v>0</v>
      </c>
      <c r="AG247" s="7" t="str">
        <f t="shared" si="70"/>
        <v/>
      </c>
      <c r="AH247" s="7" t="str">
        <f t="shared" si="71"/>
        <v/>
      </c>
      <c r="AI247" s="7" t="str">
        <f t="shared" si="72"/>
        <v/>
      </c>
    </row>
    <row r="248" spans="2:35" x14ac:dyDescent="0.15">
      <c r="B248" s="409"/>
      <c r="C248" s="410"/>
      <c r="D248" s="411"/>
      <c r="E248" s="411"/>
      <c r="F248" s="412"/>
      <c r="G248" s="413"/>
      <c r="H248" s="414"/>
      <c r="I248" s="415"/>
      <c r="J248" s="415"/>
      <c r="K248" s="415"/>
      <c r="L248" s="15"/>
      <c r="M248" s="26"/>
      <c r="N248" s="17"/>
      <c r="O248" s="81" t="str">
        <f t="shared" si="67"/>
        <v/>
      </c>
      <c r="P248" s="82" t="str">
        <f t="shared" si="68"/>
        <v/>
      </c>
      <c r="Q248" s="82" t="str">
        <f t="shared" si="69"/>
        <v/>
      </c>
      <c r="R248" s="90"/>
      <c r="S248" s="90"/>
      <c r="T248" s="90"/>
      <c r="U248" s="85" t="str">
        <f t="shared" si="61"/>
        <v/>
      </c>
      <c r="V248" s="92"/>
      <c r="W248" s="93"/>
      <c r="X248" s="94"/>
      <c r="Y248" s="87" t="str">
        <f t="shared" si="62"/>
        <v/>
      </c>
      <c r="Z248" s="82" t="str">
        <f t="shared" si="63"/>
        <v/>
      </c>
      <c r="AA248" s="88" t="str">
        <f t="shared" si="64"/>
        <v/>
      </c>
      <c r="AB248" s="11"/>
      <c r="AD248" s="14" t="str">
        <f t="shared" si="65"/>
        <v/>
      </c>
      <c r="AE248" s="13">
        <f t="shared" si="66"/>
        <v>0</v>
      </c>
      <c r="AG248" s="7" t="str">
        <f t="shared" si="70"/>
        <v/>
      </c>
      <c r="AH248" s="7" t="str">
        <f t="shared" si="71"/>
        <v/>
      </c>
      <c r="AI248" s="7" t="str">
        <f t="shared" si="72"/>
        <v/>
      </c>
    </row>
    <row r="249" spans="2:35" x14ac:dyDescent="0.15">
      <c r="B249" s="409"/>
      <c r="C249" s="410"/>
      <c r="D249" s="411"/>
      <c r="E249" s="411"/>
      <c r="F249" s="412"/>
      <c r="G249" s="413"/>
      <c r="H249" s="414"/>
      <c r="I249" s="415"/>
      <c r="J249" s="415"/>
      <c r="K249" s="415"/>
      <c r="L249" s="15"/>
      <c r="M249" s="26"/>
      <c r="N249" s="17"/>
      <c r="O249" s="81" t="str">
        <f t="shared" si="67"/>
        <v/>
      </c>
      <c r="P249" s="82" t="str">
        <f t="shared" si="68"/>
        <v/>
      </c>
      <c r="Q249" s="82" t="str">
        <f t="shared" si="69"/>
        <v/>
      </c>
      <c r="R249" s="90"/>
      <c r="S249" s="90"/>
      <c r="T249" s="90"/>
      <c r="U249" s="85" t="str">
        <f>IF(M249="","",IF(AND(R249="",T249=""),M249*N249*Q249/O249,IF(AND(R249="",T249&lt;&gt;""),M249*N249*T249/O249,IF(AND(R249&lt;&gt;"",T249=""),M249*N249*Q249/R249,IF(AND(R249&lt;&gt;"",T249&lt;&gt;""),M249*N249*T249/R249)))))</f>
        <v/>
      </c>
      <c r="V249" s="92"/>
      <c r="W249" s="93"/>
      <c r="X249" s="94"/>
      <c r="Y249" s="87" t="str">
        <f t="shared" si="62"/>
        <v/>
      </c>
      <c r="Z249" s="82" t="str">
        <f t="shared" si="63"/>
        <v/>
      </c>
      <c r="AA249" s="88" t="str">
        <f t="shared" si="64"/>
        <v/>
      </c>
      <c r="AB249" s="11"/>
      <c r="AD249" s="14" t="str">
        <f t="shared" si="65"/>
        <v/>
      </c>
      <c r="AE249" s="13">
        <f t="shared" si="66"/>
        <v>0</v>
      </c>
      <c r="AG249" s="7" t="str">
        <f t="shared" si="70"/>
        <v/>
      </c>
      <c r="AH249" s="7" t="str">
        <f t="shared" si="71"/>
        <v/>
      </c>
      <c r="AI249" s="7" t="str">
        <f t="shared" si="72"/>
        <v/>
      </c>
    </row>
    <row r="250" spans="2:35" x14ac:dyDescent="0.15">
      <c r="B250" s="409"/>
      <c r="C250" s="433"/>
      <c r="D250" s="434"/>
      <c r="E250" s="434"/>
      <c r="F250" s="412"/>
      <c r="G250" s="413"/>
      <c r="H250" s="414"/>
      <c r="I250" s="415"/>
      <c r="J250" s="415"/>
      <c r="K250" s="415"/>
      <c r="L250" s="15"/>
      <c r="M250" s="26"/>
      <c r="N250" s="17"/>
      <c r="O250" s="81" t="str">
        <f t="shared" si="67"/>
        <v/>
      </c>
      <c r="P250" s="82" t="str">
        <f t="shared" si="68"/>
        <v/>
      </c>
      <c r="Q250" s="82" t="str">
        <f t="shared" si="69"/>
        <v/>
      </c>
      <c r="R250" s="90"/>
      <c r="S250" s="90"/>
      <c r="T250" s="90"/>
      <c r="U250" s="85" t="str">
        <f t="shared" si="61"/>
        <v/>
      </c>
      <c r="V250" s="92"/>
      <c r="W250" s="93"/>
      <c r="X250" s="94"/>
      <c r="Y250" s="87" t="str">
        <f t="shared" si="62"/>
        <v/>
      </c>
      <c r="Z250" s="82" t="str">
        <f t="shared" si="63"/>
        <v/>
      </c>
      <c r="AA250" s="88" t="str">
        <f t="shared" si="64"/>
        <v/>
      </c>
      <c r="AB250" s="11"/>
      <c r="AD250" s="14" t="str">
        <f t="shared" si="65"/>
        <v/>
      </c>
      <c r="AE250" s="13">
        <f t="shared" si="66"/>
        <v>0</v>
      </c>
      <c r="AG250" s="7" t="str">
        <f t="shared" si="70"/>
        <v/>
      </c>
      <c r="AH250" s="7" t="str">
        <f t="shared" si="71"/>
        <v/>
      </c>
      <c r="AI250" s="7" t="str">
        <f t="shared" si="72"/>
        <v/>
      </c>
    </row>
    <row r="251" spans="2:35" x14ac:dyDescent="0.15">
      <c r="B251" s="409"/>
      <c r="C251" s="410"/>
      <c r="D251" s="411"/>
      <c r="E251" s="411"/>
      <c r="F251" s="412"/>
      <c r="G251" s="413"/>
      <c r="H251" s="414"/>
      <c r="I251" s="415"/>
      <c r="J251" s="415"/>
      <c r="K251" s="415"/>
      <c r="L251" s="15"/>
      <c r="M251" s="26"/>
      <c r="N251" s="17"/>
      <c r="O251" s="81" t="str">
        <f t="shared" si="67"/>
        <v/>
      </c>
      <c r="P251" s="82" t="str">
        <f t="shared" si="68"/>
        <v/>
      </c>
      <c r="Q251" s="82" t="str">
        <f t="shared" si="69"/>
        <v/>
      </c>
      <c r="R251" s="90"/>
      <c r="S251" s="90"/>
      <c r="T251" s="90"/>
      <c r="U251" s="85" t="str">
        <f t="shared" si="61"/>
        <v/>
      </c>
      <c r="V251" s="92"/>
      <c r="W251" s="93"/>
      <c r="X251" s="94"/>
      <c r="Y251" s="87" t="str">
        <f t="shared" si="62"/>
        <v/>
      </c>
      <c r="Z251" s="82" t="str">
        <f t="shared" si="63"/>
        <v/>
      </c>
      <c r="AA251" s="88" t="str">
        <f t="shared" si="64"/>
        <v/>
      </c>
      <c r="AB251" s="11"/>
      <c r="AD251" s="14" t="str">
        <f t="shared" si="65"/>
        <v/>
      </c>
      <c r="AE251" s="13">
        <f t="shared" si="66"/>
        <v>0</v>
      </c>
      <c r="AG251" s="7" t="str">
        <f t="shared" si="70"/>
        <v/>
      </c>
      <c r="AH251" s="7" t="str">
        <f t="shared" si="71"/>
        <v/>
      </c>
      <c r="AI251" s="7" t="str">
        <f t="shared" si="72"/>
        <v/>
      </c>
    </row>
    <row r="252" spans="2:35" x14ac:dyDescent="0.15">
      <c r="B252" s="409"/>
      <c r="C252" s="410"/>
      <c r="D252" s="411"/>
      <c r="E252" s="411"/>
      <c r="F252" s="412"/>
      <c r="G252" s="413"/>
      <c r="H252" s="414"/>
      <c r="I252" s="415"/>
      <c r="J252" s="415"/>
      <c r="K252" s="415"/>
      <c r="L252" s="15"/>
      <c r="M252" s="26"/>
      <c r="N252" s="17"/>
      <c r="O252" s="81" t="str">
        <f t="shared" si="67"/>
        <v/>
      </c>
      <c r="P252" s="82" t="str">
        <f t="shared" si="68"/>
        <v/>
      </c>
      <c r="Q252" s="82" t="str">
        <f t="shared" si="69"/>
        <v/>
      </c>
      <c r="R252" s="90"/>
      <c r="S252" s="90"/>
      <c r="T252" s="90"/>
      <c r="U252" s="85" t="str">
        <f t="shared" si="61"/>
        <v/>
      </c>
      <c r="V252" s="92"/>
      <c r="W252" s="93"/>
      <c r="X252" s="94"/>
      <c r="Y252" s="87" t="str">
        <f t="shared" si="62"/>
        <v/>
      </c>
      <c r="Z252" s="82" t="str">
        <f t="shared" si="63"/>
        <v/>
      </c>
      <c r="AA252" s="88" t="str">
        <f t="shared" si="64"/>
        <v/>
      </c>
      <c r="AB252" s="11"/>
      <c r="AD252" s="14" t="str">
        <f t="shared" si="65"/>
        <v/>
      </c>
      <c r="AE252" s="13">
        <f t="shared" si="66"/>
        <v>0</v>
      </c>
      <c r="AG252" s="7" t="str">
        <f t="shared" si="70"/>
        <v/>
      </c>
      <c r="AH252" s="7" t="str">
        <f t="shared" si="71"/>
        <v/>
      </c>
      <c r="AI252" s="7" t="str">
        <f t="shared" si="72"/>
        <v/>
      </c>
    </row>
    <row r="253" spans="2:35" x14ac:dyDescent="0.15">
      <c r="B253" s="409"/>
      <c r="C253" s="410"/>
      <c r="D253" s="411"/>
      <c r="E253" s="411"/>
      <c r="F253" s="412"/>
      <c r="G253" s="413"/>
      <c r="H253" s="414"/>
      <c r="I253" s="415"/>
      <c r="J253" s="415"/>
      <c r="K253" s="415"/>
      <c r="L253" s="15"/>
      <c r="M253" s="26"/>
      <c r="N253" s="17"/>
      <c r="O253" s="81" t="str">
        <f t="shared" si="67"/>
        <v/>
      </c>
      <c r="P253" s="82" t="str">
        <f t="shared" si="68"/>
        <v/>
      </c>
      <c r="Q253" s="82" t="str">
        <f t="shared" si="69"/>
        <v/>
      </c>
      <c r="R253" s="90"/>
      <c r="S253" s="90"/>
      <c r="T253" s="90"/>
      <c r="U253" s="85" t="str">
        <f>IF(M253="","",IF(AND(R253="",T253=""),M253*N253*Q253/O253,IF(AND(R253="",T253&lt;&gt;""),M253*N253*T253/O253,IF(AND(R253&lt;&gt;"",T253=""),M253*N253*Q253/R253,IF(AND(R253&lt;&gt;"",T253&lt;&gt;""),M253*N253*T253/R253)))))</f>
        <v/>
      </c>
      <c r="V253" s="92"/>
      <c r="W253" s="93"/>
      <c r="X253" s="94"/>
      <c r="Y253" s="87" t="str">
        <f>IF(AND(U253="",V253=""),"",IF(U253="",N253*X253*V253*W253/100,X253*(U253+N253*V253*W253/100)))</f>
        <v/>
      </c>
      <c r="Z253" s="82" t="str">
        <f>IF(Y253="","",N253*V253*X253*SQRT(1-(W253/100)^2)+AE253)</f>
        <v/>
      </c>
      <c r="AA253" s="88" t="str">
        <f>IF(Y253="","",SQRT(Y253^2+Z253^2))</f>
        <v/>
      </c>
      <c r="AB253" s="11"/>
      <c r="AD253" s="14" t="str">
        <f t="shared" si="65"/>
        <v/>
      </c>
      <c r="AE253" s="13">
        <f t="shared" si="66"/>
        <v>0</v>
      </c>
      <c r="AG253" s="7" t="str">
        <f t="shared" si="70"/>
        <v/>
      </c>
      <c r="AH253" s="7" t="str">
        <f t="shared" si="71"/>
        <v/>
      </c>
      <c r="AI253" s="7" t="str">
        <f t="shared" si="72"/>
        <v/>
      </c>
    </row>
    <row r="254" spans="2:35" x14ac:dyDescent="0.15">
      <c r="B254" s="409"/>
      <c r="C254" s="433"/>
      <c r="D254" s="434"/>
      <c r="E254" s="434"/>
      <c r="F254" s="412"/>
      <c r="G254" s="413"/>
      <c r="H254" s="414"/>
      <c r="I254" s="415"/>
      <c r="J254" s="415"/>
      <c r="K254" s="415"/>
      <c r="L254" s="15"/>
      <c r="M254" s="26"/>
      <c r="N254" s="17"/>
      <c r="O254" s="81" t="str">
        <f t="shared" si="67"/>
        <v/>
      </c>
      <c r="P254" s="82" t="str">
        <f t="shared" si="68"/>
        <v/>
      </c>
      <c r="Q254" s="82" t="str">
        <f t="shared" si="69"/>
        <v/>
      </c>
      <c r="R254" s="90"/>
      <c r="S254" s="90"/>
      <c r="T254" s="90"/>
      <c r="U254" s="85" t="str">
        <f>IF(M254="","",IF(AND(R254="",T254=""),M254*N254*Q254/O254,IF(AND(R254="",T254&lt;&gt;""),M254*N254*T254/O254,IF(AND(R254&lt;&gt;"",T254=""),M254*N254*Q254/R254,IF(AND(R254&lt;&gt;"",T254&lt;&gt;""),M254*N254*T254/R254)))))</f>
        <v/>
      </c>
      <c r="V254" s="92"/>
      <c r="W254" s="93"/>
      <c r="X254" s="94"/>
      <c r="Y254" s="87" t="str">
        <f>IF(AND(U254="",V254=""),"",IF(U254="",N254*X254*V254*W254/100,X254*(U254+N254*V254*W254/100)))</f>
        <v/>
      </c>
      <c r="Z254" s="82" t="str">
        <f>IF(Y254="","",N254*V254*X254*SQRT(1-(W254/100)^2)+AE254)</f>
        <v/>
      </c>
      <c r="AA254" s="88" t="str">
        <f>IF(Y254="","",SQRT(Y254^2+Z254^2))</f>
        <v/>
      </c>
      <c r="AB254" s="11"/>
      <c r="AD254" s="14" t="str">
        <f t="shared" si="65"/>
        <v/>
      </c>
      <c r="AE254" s="13">
        <f t="shared" si="66"/>
        <v>0</v>
      </c>
      <c r="AG254" s="7" t="str">
        <f t="shared" si="70"/>
        <v/>
      </c>
      <c r="AH254" s="7" t="str">
        <f t="shared" si="71"/>
        <v/>
      </c>
      <c r="AI254" s="7" t="str">
        <f t="shared" si="72"/>
        <v/>
      </c>
    </row>
    <row r="255" spans="2:35" x14ac:dyDescent="0.15">
      <c r="B255" s="409"/>
      <c r="C255" s="410"/>
      <c r="D255" s="411"/>
      <c r="E255" s="411"/>
      <c r="F255" s="412"/>
      <c r="G255" s="413"/>
      <c r="H255" s="414"/>
      <c r="I255" s="415"/>
      <c r="J255" s="415"/>
      <c r="K255" s="415"/>
      <c r="L255" s="15"/>
      <c r="M255" s="26"/>
      <c r="N255" s="17"/>
      <c r="O255" s="81" t="str">
        <f t="shared" si="67"/>
        <v/>
      </c>
      <c r="P255" s="82" t="str">
        <f t="shared" si="68"/>
        <v/>
      </c>
      <c r="Q255" s="82" t="str">
        <f t="shared" si="69"/>
        <v/>
      </c>
      <c r="R255" s="90"/>
      <c r="S255" s="90"/>
      <c r="T255" s="90"/>
      <c r="U255" s="85" t="str">
        <f t="shared" si="61"/>
        <v/>
      </c>
      <c r="V255" s="92"/>
      <c r="W255" s="93"/>
      <c r="X255" s="94"/>
      <c r="Y255" s="87" t="str">
        <f t="shared" si="62"/>
        <v/>
      </c>
      <c r="Z255" s="82" t="str">
        <f t="shared" si="63"/>
        <v/>
      </c>
      <c r="AA255" s="88" t="str">
        <f t="shared" si="64"/>
        <v/>
      </c>
      <c r="AB255" s="11"/>
      <c r="AD255" s="14" t="str">
        <f t="shared" si="65"/>
        <v/>
      </c>
      <c r="AE255" s="13">
        <f t="shared" si="66"/>
        <v>0</v>
      </c>
      <c r="AG255" s="7" t="str">
        <f t="shared" si="70"/>
        <v/>
      </c>
      <c r="AH255" s="7" t="str">
        <f t="shared" si="71"/>
        <v/>
      </c>
      <c r="AI255" s="7" t="str">
        <f t="shared" si="72"/>
        <v/>
      </c>
    </row>
    <row r="256" spans="2:35" ht="12.75" thickBot="1" x14ac:dyDescent="0.2">
      <c r="B256" s="418"/>
      <c r="C256" s="419"/>
      <c r="D256" s="420"/>
      <c r="E256" s="420"/>
      <c r="F256" s="421"/>
      <c r="G256" s="422"/>
      <c r="H256" s="423"/>
      <c r="I256" s="424"/>
      <c r="J256" s="424"/>
      <c r="K256" s="424"/>
      <c r="L256" s="16"/>
      <c r="M256" s="27"/>
      <c r="N256" s="18"/>
      <c r="O256" s="83" t="str">
        <f t="shared" si="67"/>
        <v/>
      </c>
      <c r="P256" s="84" t="str">
        <f t="shared" si="68"/>
        <v/>
      </c>
      <c r="Q256" s="84" t="str">
        <f t="shared" si="69"/>
        <v/>
      </c>
      <c r="R256" s="91"/>
      <c r="S256" s="91"/>
      <c r="T256" s="91"/>
      <c r="U256" s="86" t="str">
        <f t="shared" si="61"/>
        <v/>
      </c>
      <c r="V256" s="95"/>
      <c r="W256" s="96"/>
      <c r="X256" s="97"/>
      <c r="Y256" s="89" t="str">
        <f t="shared" si="62"/>
        <v/>
      </c>
      <c r="Z256" s="84" t="str">
        <f t="shared" si="63"/>
        <v/>
      </c>
      <c r="AA256" s="102" t="str">
        <f t="shared" si="64"/>
        <v/>
      </c>
      <c r="AB256" s="12"/>
      <c r="AD256" s="14" t="str">
        <f t="shared" si="65"/>
        <v/>
      </c>
      <c r="AE256" s="13">
        <f t="shared" si="66"/>
        <v>0</v>
      </c>
      <c r="AG256" s="7" t="str">
        <f t="shared" si="70"/>
        <v/>
      </c>
      <c r="AH256" s="7" t="str">
        <f t="shared" si="71"/>
        <v/>
      </c>
      <c r="AI256" s="7" t="str">
        <f t="shared" si="72"/>
        <v/>
      </c>
    </row>
    <row r="257" spans="2:35" x14ac:dyDescent="0.15">
      <c r="B257" s="435"/>
      <c r="C257" s="436"/>
      <c r="D257" s="437"/>
      <c r="E257" s="437"/>
      <c r="F257" s="438"/>
      <c r="G257" s="439"/>
      <c r="H257" s="440"/>
      <c r="I257" s="441"/>
      <c r="J257" s="441"/>
      <c r="K257" s="441"/>
      <c r="L257" s="20"/>
      <c r="M257" s="28"/>
      <c r="N257" s="21"/>
      <c r="O257" s="115" t="str">
        <f t="shared" si="67"/>
        <v/>
      </c>
      <c r="P257" s="99" t="str">
        <f t="shared" si="68"/>
        <v/>
      </c>
      <c r="Q257" s="99" t="str">
        <f t="shared" si="69"/>
        <v/>
      </c>
      <c r="R257" s="107"/>
      <c r="S257" s="107"/>
      <c r="T257" s="107"/>
      <c r="U257" s="100" t="str">
        <f t="shared" si="61"/>
        <v/>
      </c>
      <c r="V257" s="109"/>
      <c r="W257" s="110"/>
      <c r="X257" s="111"/>
      <c r="Y257" s="98" t="str">
        <f t="shared" si="62"/>
        <v/>
      </c>
      <c r="Z257" s="99" t="str">
        <f t="shared" si="63"/>
        <v/>
      </c>
      <c r="AA257" s="103" t="str">
        <f t="shared" si="64"/>
        <v/>
      </c>
      <c r="AB257" s="22"/>
      <c r="AD257" s="14" t="str">
        <f t="shared" si="65"/>
        <v/>
      </c>
      <c r="AE257" s="13">
        <f t="shared" si="66"/>
        <v>0</v>
      </c>
      <c r="AG257" s="7" t="str">
        <f t="shared" si="70"/>
        <v/>
      </c>
      <c r="AH257" s="7" t="str">
        <f t="shared" si="71"/>
        <v/>
      </c>
      <c r="AI257" s="7" t="str">
        <f t="shared" si="72"/>
        <v/>
      </c>
    </row>
    <row r="258" spans="2:35" x14ac:dyDescent="0.15">
      <c r="B258" s="409"/>
      <c r="C258" s="410"/>
      <c r="D258" s="411"/>
      <c r="E258" s="411"/>
      <c r="F258" s="412"/>
      <c r="G258" s="413"/>
      <c r="H258" s="414"/>
      <c r="I258" s="415"/>
      <c r="J258" s="415"/>
      <c r="K258" s="415"/>
      <c r="L258" s="15"/>
      <c r="M258" s="26"/>
      <c r="N258" s="17"/>
      <c r="O258" s="81" t="str">
        <f t="shared" si="67"/>
        <v/>
      </c>
      <c r="P258" s="82" t="str">
        <f t="shared" si="68"/>
        <v/>
      </c>
      <c r="Q258" s="82" t="str">
        <f t="shared" si="69"/>
        <v/>
      </c>
      <c r="R258" s="90"/>
      <c r="S258" s="90"/>
      <c r="T258" s="90"/>
      <c r="U258" s="85" t="str">
        <f t="shared" si="61"/>
        <v/>
      </c>
      <c r="V258" s="92"/>
      <c r="W258" s="93"/>
      <c r="X258" s="94"/>
      <c r="Y258" s="87" t="str">
        <f t="shared" si="62"/>
        <v/>
      </c>
      <c r="Z258" s="82" t="str">
        <f t="shared" si="63"/>
        <v/>
      </c>
      <c r="AA258" s="88" t="str">
        <f t="shared" si="64"/>
        <v/>
      </c>
      <c r="AB258" s="11"/>
      <c r="AD258" s="14" t="str">
        <f t="shared" si="65"/>
        <v/>
      </c>
      <c r="AE258" s="13">
        <f t="shared" si="66"/>
        <v>0</v>
      </c>
      <c r="AG258" s="7" t="str">
        <f t="shared" si="70"/>
        <v/>
      </c>
      <c r="AH258" s="7" t="str">
        <f t="shared" si="71"/>
        <v/>
      </c>
      <c r="AI258" s="7" t="str">
        <f t="shared" si="72"/>
        <v/>
      </c>
    </row>
    <row r="259" spans="2:35" x14ac:dyDescent="0.15">
      <c r="B259" s="409"/>
      <c r="C259" s="433"/>
      <c r="D259" s="434"/>
      <c r="E259" s="434"/>
      <c r="F259" s="412"/>
      <c r="G259" s="413"/>
      <c r="H259" s="414"/>
      <c r="I259" s="415"/>
      <c r="J259" s="415"/>
      <c r="K259" s="415"/>
      <c r="L259" s="15"/>
      <c r="M259" s="26"/>
      <c r="N259" s="17"/>
      <c r="O259" s="81" t="str">
        <f t="shared" si="67"/>
        <v/>
      </c>
      <c r="P259" s="82" t="str">
        <f t="shared" si="68"/>
        <v/>
      </c>
      <c r="Q259" s="82" t="str">
        <f t="shared" si="69"/>
        <v/>
      </c>
      <c r="R259" s="90"/>
      <c r="S259" s="90"/>
      <c r="T259" s="90"/>
      <c r="U259" s="85" t="str">
        <f t="shared" si="61"/>
        <v/>
      </c>
      <c r="V259" s="92"/>
      <c r="W259" s="93"/>
      <c r="X259" s="94"/>
      <c r="Y259" s="87" t="str">
        <f t="shared" si="62"/>
        <v/>
      </c>
      <c r="Z259" s="82" t="str">
        <f t="shared" si="63"/>
        <v/>
      </c>
      <c r="AA259" s="88" t="str">
        <f t="shared" si="64"/>
        <v/>
      </c>
      <c r="AB259" s="11"/>
      <c r="AD259" s="14" t="str">
        <f t="shared" si="65"/>
        <v/>
      </c>
      <c r="AE259" s="13">
        <f t="shared" si="66"/>
        <v>0</v>
      </c>
      <c r="AG259" s="7" t="str">
        <f t="shared" si="70"/>
        <v/>
      </c>
      <c r="AH259" s="7" t="str">
        <f t="shared" si="71"/>
        <v/>
      </c>
      <c r="AI259" s="7" t="str">
        <f t="shared" si="72"/>
        <v/>
      </c>
    </row>
    <row r="260" spans="2:35" x14ac:dyDescent="0.15">
      <c r="B260" s="409"/>
      <c r="C260" s="433"/>
      <c r="D260" s="434"/>
      <c r="E260" s="434"/>
      <c r="F260" s="412"/>
      <c r="G260" s="413"/>
      <c r="H260" s="414"/>
      <c r="I260" s="415"/>
      <c r="J260" s="415"/>
      <c r="K260" s="415"/>
      <c r="L260" s="15"/>
      <c r="M260" s="26"/>
      <c r="N260" s="17"/>
      <c r="O260" s="81" t="str">
        <f t="shared" si="67"/>
        <v/>
      </c>
      <c r="P260" s="82" t="str">
        <f t="shared" si="68"/>
        <v/>
      </c>
      <c r="Q260" s="82" t="str">
        <f t="shared" si="69"/>
        <v/>
      </c>
      <c r="R260" s="90"/>
      <c r="S260" s="90"/>
      <c r="T260" s="90"/>
      <c r="U260" s="85" t="str">
        <f t="shared" si="61"/>
        <v/>
      </c>
      <c r="V260" s="92"/>
      <c r="W260" s="93"/>
      <c r="X260" s="94"/>
      <c r="Y260" s="87" t="str">
        <f t="shared" si="62"/>
        <v/>
      </c>
      <c r="Z260" s="82" t="str">
        <f t="shared" si="63"/>
        <v/>
      </c>
      <c r="AA260" s="88" t="str">
        <f t="shared" si="64"/>
        <v/>
      </c>
      <c r="AB260" s="11"/>
      <c r="AD260" s="14" t="str">
        <f t="shared" si="65"/>
        <v/>
      </c>
      <c r="AE260" s="13">
        <f t="shared" si="66"/>
        <v>0</v>
      </c>
      <c r="AG260" s="7" t="str">
        <f t="shared" si="70"/>
        <v/>
      </c>
      <c r="AH260" s="7" t="str">
        <f t="shared" si="71"/>
        <v/>
      </c>
      <c r="AI260" s="7" t="str">
        <f t="shared" si="72"/>
        <v/>
      </c>
    </row>
    <row r="261" spans="2:35" x14ac:dyDescent="0.15">
      <c r="B261" s="409"/>
      <c r="C261" s="410"/>
      <c r="D261" s="411"/>
      <c r="E261" s="411"/>
      <c r="F261" s="412"/>
      <c r="G261" s="413"/>
      <c r="H261" s="414"/>
      <c r="I261" s="415"/>
      <c r="J261" s="415"/>
      <c r="K261" s="415"/>
      <c r="L261" s="15"/>
      <c r="M261" s="26"/>
      <c r="N261" s="17"/>
      <c r="O261" s="81" t="str">
        <f t="shared" si="67"/>
        <v/>
      </c>
      <c r="P261" s="82" t="str">
        <f t="shared" si="68"/>
        <v/>
      </c>
      <c r="Q261" s="82" t="str">
        <f t="shared" si="69"/>
        <v/>
      </c>
      <c r="R261" s="90"/>
      <c r="S261" s="90"/>
      <c r="T261" s="90"/>
      <c r="U261" s="85" t="str">
        <f t="shared" si="61"/>
        <v/>
      </c>
      <c r="V261" s="92"/>
      <c r="W261" s="93"/>
      <c r="X261" s="94"/>
      <c r="Y261" s="87" t="str">
        <f t="shared" si="62"/>
        <v/>
      </c>
      <c r="Z261" s="82" t="str">
        <f t="shared" si="63"/>
        <v/>
      </c>
      <c r="AA261" s="88" t="str">
        <f t="shared" si="64"/>
        <v/>
      </c>
      <c r="AB261" s="11"/>
      <c r="AD261" s="14" t="str">
        <f t="shared" si="65"/>
        <v/>
      </c>
      <c r="AE261" s="13">
        <f t="shared" si="66"/>
        <v>0</v>
      </c>
      <c r="AG261" s="7" t="str">
        <f t="shared" si="70"/>
        <v/>
      </c>
      <c r="AH261" s="7" t="str">
        <f t="shared" si="71"/>
        <v/>
      </c>
      <c r="AI261" s="7" t="str">
        <f t="shared" si="72"/>
        <v/>
      </c>
    </row>
    <row r="262" spans="2:35" x14ac:dyDescent="0.15">
      <c r="B262" s="409"/>
      <c r="C262" s="410"/>
      <c r="D262" s="411"/>
      <c r="E262" s="411"/>
      <c r="F262" s="412"/>
      <c r="G262" s="413"/>
      <c r="H262" s="414"/>
      <c r="I262" s="415"/>
      <c r="J262" s="415"/>
      <c r="K262" s="415"/>
      <c r="L262" s="15"/>
      <c r="M262" s="26"/>
      <c r="N262" s="17"/>
      <c r="O262" s="81" t="str">
        <f t="shared" si="67"/>
        <v/>
      </c>
      <c r="P262" s="82" t="str">
        <f t="shared" si="68"/>
        <v/>
      </c>
      <c r="Q262" s="82" t="str">
        <f t="shared" si="69"/>
        <v/>
      </c>
      <c r="R262" s="90"/>
      <c r="S262" s="90"/>
      <c r="T262" s="90"/>
      <c r="U262" s="85" t="str">
        <f t="shared" si="61"/>
        <v/>
      </c>
      <c r="V262" s="92"/>
      <c r="W262" s="93"/>
      <c r="X262" s="94"/>
      <c r="Y262" s="87" t="str">
        <f t="shared" si="62"/>
        <v/>
      </c>
      <c r="Z262" s="82" t="str">
        <f t="shared" si="63"/>
        <v/>
      </c>
      <c r="AA262" s="88" t="str">
        <f t="shared" si="64"/>
        <v/>
      </c>
      <c r="AB262" s="11"/>
      <c r="AD262" s="14" t="str">
        <f t="shared" si="65"/>
        <v/>
      </c>
      <c r="AE262" s="13">
        <f t="shared" si="66"/>
        <v>0</v>
      </c>
      <c r="AG262" s="7" t="str">
        <f t="shared" si="70"/>
        <v/>
      </c>
      <c r="AH262" s="7" t="str">
        <f t="shared" si="71"/>
        <v/>
      </c>
      <c r="AI262" s="7" t="str">
        <f t="shared" si="72"/>
        <v/>
      </c>
    </row>
    <row r="263" spans="2:35" x14ac:dyDescent="0.15">
      <c r="B263" s="409"/>
      <c r="C263" s="410"/>
      <c r="D263" s="411"/>
      <c r="E263" s="411"/>
      <c r="F263" s="412"/>
      <c r="G263" s="413"/>
      <c r="H263" s="414"/>
      <c r="I263" s="415"/>
      <c r="J263" s="415"/>
      <c r="K263" s="415"/>
      <c r="L263" s="15"/>
      <c r="M263" s="26"/>
      <c r="N263" s="17"/>
      <c r="O263" s="81" t="str">
        <f t="shared" si="67"/>
        <v/>
      </c>
      <c r="P263" s="82" t="str">
        <f t="shared" si="68"/>
        <v/>
      </c>
      <c r="Q263" s="82" t="str">
        <f t="shared" si="69"/>
        <v/>
      </c>
      <c r="R263" s="90"/>
      <c r="S263" s="90"/>
      <c r="T263" s="90"/>
      <c r="U263" s="85" t="str">
        <f t="shared" si="61"/>
        <v/>
      </c>
      <c r="V263" s="92"/>
      <c r="W263" s="93"/>
      <c r="X263" s="94"/>
      <c r="Y263" s="87" t="str">
        <f t="shared" si="62"/>
        <v/>
      </c>
      <c r="Z263" s="82" t="str">
        <f t="shared" si="63"/>
        <v/>
      </c>
      <c r="AA263" s="88" t="str">
        <f t="shared" si="64"/>
        <v/>
      </c>
      <c r="AB263" s="11"/>
      <c r="AD263" s="14" t="str">
        <f t="shared" si="65"/>
        <v/>
      </c>
      <c r="AE263" s="13">
        <f t="shared" si="66"/>
        <v>0</v>
      </c>
      <c r="AG263" s="7" t="str">
        <f t="shared" si="70"/>
        <v/>
      </c>
      <c r="AH263" s="7" t="str">
        <f t="shared" si="71"/>
        <v/>
      </c>
      <c r="AI263" s="7" t="str">
        <f t="shared" si="72"/>
        <v/>
      </c>
    </row>
    <row r="264" spans="2:35" x14ac:dyDescent="0.15">
      <c r="B264" s="409"/>
      <c r="C264" s="410"/>
      <c r="D264" s="411"/>
      <c r="E264" s="411"/>
      <c r="F264" s="412"/>
      <c r="G264" s="413"/>
      <c r="H264" s="414"/>
      <c r="I264" s="415"/>
      <c r="J264" s="415"/>
      <c r="K264" s="415"/>
      <c r="L264" s="15"/>
      <c r="M264" s="26"/>
      <c r="N264" s="17"/>
      <c r="O264" s="81" t="str">
        <f t="shared" si="67"/>
        <v/>
      </c>
      <c r="P264" s="82" t="str">
        <f t="shared" si="68"/>
        <v/>
      </c>
      <c r="Q264" s="82" t="str">
        <f t="shared" si="69"/>
        <v/>
      </c>
      <c r="R264" s="90"/>
      <c r="S264" s="90"/>
      <c r="T264" s="90"/>
      <c r="U264" s="85" t="str">
        <f t="shared" si="61"/>
        <v/>
      </c>
      <c r="V264" s="92"/>
      <c r="W264" s="93"/>
      <c r="X264" s="94"/>
      <c r="Y264" s="87" t="str">
        <f t="shared" si="62"/>
        <v/>
      </c>
      <c r="Z264" s="82" t="str">
        <f t="shared" si="63"/>
        <v/>
      </c>
      <c r="AA264" s="88" t="str">
        <f t="shared" si="64"/>
        <v/>
      </c>
      <c r="AB264" s="11"/>
      <c r="AD264" s="14" t="str">
        <f t="shared" si="65"/>
        <v/>
      </c>
      <c r="AE264" s="13">
        <f t="shared" si="66"/>
        <v>0</v>
      </c>
      <c r="AG264" s="7" t="str">
        <f t="shared" si="70"/>
        <v/>
      </c>
      <c r="AH264" s="7" t="str">
        <f t="shared" si="71"/>
        <v/>
      </c>
      <c r="AI264" s="7" t="str">
        <f t="shared" si="72"/>
        <v/>
      </c>
    </row>
    <row r="265" spans="2:35" x14ac:dyDescent="0.15">
      <c r="B265" s="409"/>
      <c r="C265" s="410"/>
      <c r="D265" s="411"/>
      <c r="E265" s="411"/>
      <c r="F265" s="412"/>
      <c r="G265" s="413"/>
      <c r="H265" s="414"/>
      <c r="I265" s="415"/>
      <c r="J265" s="415"/>
      <c r="K265" s="417"/>
      <c r="L265" s="15"/>
      <c r="M265" s="26"/>
      <c r="N265" s="17"/>
      <c r="O265" s="81" t="str">
        <f t="shared" si="67"/>
        <v/>
      </c>
      <c r="P265" s="82" t="str">
        <f t="shared" si="68"/>
        <v/>
      </c>
      <c r="Q265" s="82" t="str">
        <f t="shared" si="69"/>
        <v/>
      </c>
      <c r="R265" s="90"/>
      <c r="S265" s="90"/>
      <c r="T265" s="90"/>
      <c r="U265" s="85" t="str">
        <f t="shared" si="61"/>
        <v/>
      </c>
      <c r="V265" s="92"/>
      <c r="W265" s="93"/>
      <c r="X265" s="94"/>
      <c r="Y265" s="87" t="str">
        <f t="shared" si="62"/>
        <v/>
      </c>
      <c r="Z265" s="82" t="str">
        <f t="shared" si="63"/>
        <v/>
      </c>
      <c r="AA265" s="88" t="str">
        <f t="shared" si="64"/>
        <v/>
      </c>
      <c r="AB265" s="11"/>
      <c r="AD265" s="14" t="str">
        <f t="shared" si="65"/>
        <v/>
      </c>
      <c r="AE265" s="13">
        <f t="shared" si="66"/>
        <v>0</v>
      </c>
      <c r="AG265" s="7" t="str">
        <f t="shared" si="70"/>
        <v/>
      </c>
      <c r="AH265" s="7" t="str">
        <f t="shared" si="71"/>
        <v/>
      </c>
      <c r="AI265" s="7" t="str">
        <f t="shared" si="72"/>
        <v/>
      </c>
    </row>
    <row r="266" spans="2:35" x14ac:dyDescent="0.15">
      <c r="B266" s="409"/>
      <c r="C266" s="410"/>
      <c r="D266" s="411"/>
      <c r="E266" s="411"/>
      <c r="F266" s="412"/>
      <c r="G266" s="413"/>
      <c r="H266" s="414"/>
      <c r="I266" s="415"/>
      <c r="J266" s="415"/>
      <c r="K266" s="415"/>
      <c r="L266" s="15"/>
      <c r="M266" s="26"/>
      <c r="N266" s="17"/>
      <c r="O266" s="81" t="str">
        <f t="shared" si="67"/>
        <v/>
      </c>
      <c r="P266" s="82" t="str">
        <f t="shared" si="68"/>
        <v/>
      </c>
      <c r="Q266" s="82" t="str">
        <f t="shared" si="69"/>
        <v/>
      </c>
      <c r="R266" s="90"/>
      <c r="S266" s="90"/>
      <c r="T266" s="90"/>
      <c r="U266" s="85" t="str">
        <f t="shared" si="61"/>
        <v/>
      </c>
      <c r="V266" s="92"/>
      <c r="W266" s="93"/>
      <c r="X266" s="94"/>
      <c r="Y266" s="87" t="str">
        <f t="shared" si="62"/>
        <v/>
      </c>
      <c r="Z266" s="82" t="str">
        <f t="shared" si="63"/>
        <v/>
      </c>
      <c r="AA266" s="88" t="str">
        <f t="shared" si="64"/>
        <v/>
      </c>
      <c r="AB266" s="11"/>
      <c r="AD266" s="14" t="str">
        <f t="shared" si="65"/>
        <v/>
      </c>
      <c r="AE266" s="13">
        <f t="shared" si="66"/>
        <v>0</v>
      </c>
      <c r="AG266" s="7" t="str">
        <f t="shared" si="70"/>
        <v/>
      </c>
      <c r="AH266" s="7" t="str">
        <f t="shared" si="71"/>
        <v/>
      </c>
      <c r="AI266" s="7" t="str">
        <f t="shared" si="72"/>
        <v/>
      </c>
    </row>
    <row r="267" spans="2:35" x14ac:dyDescent="0.15">
      <c r="B267" s="409"/>
      <c r="C267" s="433"/>
      <c r="D267" s="434"/>
      <c r="E267" s="434"/>
      <c r="F267" s="412"/>
      <c r="G267" s="413"/>
      <c r="H267" s="414"/>
      <c r="I267" s="415"/>
      <c r="J267" s="415"/>
      <c r="K267" s="415"/>
      <c r="L267" s="15"/>
      <c r="M267" s="26"/>
      <c r="N267" s="17"/>
      <c r="O267" s="81" t="str">
        <f t="shared" si="67"/>
        <v/>
      </c>
      <c r="P267" s="82" t="str">
        <f t="shared" si="68"/>
        <v/>
      </c>
      <c r="Q267" s="82" t="str">
        <f t="shared" si="69"/>
        <v/>
      </c>
      <c r="R267" s="90"/>
      <c r="S267" s="90"/>
      <c r="T267" s="90"/>
      <c r="U267" s="85" t="str">
        <f t="shared" si="61"/>
        <v/>
      </c>
      <c r="V267" s="92"/>
      <c r="W267" s="93"/>
      <c r="X267" s="94"/>
      <c r="Y267" s="87" t="str">
        <f t="shared" si="62"/>
        <v/>
      </c>
      <c r="Z267" s="82" t="str">
        <f t="shared" si="63"/>
        <v/>
      </c>
      <c r="AA267" s="88" t="str">
        <f t="shared" si="64"/>
        <v/>
      </c>
      <c r="AB267" s="11"/>
      <c r="AD267" s="14" t="str">
        <f t="shared" si="65"/>
        <v/>
      </c>
      <c r="AE267" s="13">
        <f t="shared" si="66"/>
        <v>0</v>
      </c>
      <c r="AG267" s="7" t="str">
        <f t="shared" si="70"/>
        <v/>
      </c>
      <c r="AH267" s="7" t="str">
        <f t="shared" si="71"/>
        <v/>
      </c>
      <c r="AI267" s="7" t="str">
        <f t="shared" si="72"/>
        <v/>
      </c>
    </row>
    <row r="268" spans="2:35" x14ac:dyDescent="0.15">
      <c r="B268" s="409"/>
      <c r="C268" s="410"/>
      <c r="D268" s="411"/>
      <c r="E268" s="411"/>
      <c r="F268" s="412"/>
      <c r="G268" s="413"/>
      <c r="H268" s="414"/>
      <c r="I268" s="415"/>
      <c r="J268" s="415"/>
      <c r="K268" s="415"/>
      <c r="L268" s="15"/>
      <c r="M268" s="26"/>
      <c r="N268" s="17"/>
      <c r="O268" s="81" t="str">
        <f t="shared" si="67"/>
        <v/>
      </c>
      <c r="P268" s="82" t="str">
        <f t="shared" si="68"/>
        <v/>
      </c>
      <c r="Q268" s="82" t="str">
        <f t="shared" si="69"/>
        <v/>
      </c>
      <c r="R268" s="90"/>
      <c r="S268" s="90"/>
      <c r="T268" s="90"/>
      <c r="U268" s="85" t="str">
        <f t="shared" si="61"/>
        <v/>
      </c>
      <c r="V268" s="92"/>
      <c r="W268" s="93"/>
      <c r="X268" s="94"/>
      <c r="Y268" s="87" t="str">
        <f t="shared" si="62"/>
        <v/>
      </c>
      <c r="Z268" s="82" t="str">
        <f t="shared" si="63"/>
        <v/>
      </c>
      <c r="AA268" s="88" t="str">
        <f t="shared" si="64"/>
        <v/>
      </c>
      <c r="AB268" s="11"/>
      <c r="AD268" s="14" t="str">
        <f t="shared" si="65"/>
        <v/>
      </c>
      <c r="AE268" s="13">
        <f t="shared" si="66"/>
        <v>0</v>
      </c>
      <c r="AG268" s="7" t="str">
        <f t="shared" si="70"/>
        <v/>
      </c>
      <c r="AH268" s="7" t="str">
        <f t="shared" si="71"/>
        <v/>
      </c>
      <c r="AI268" s="7" t="str">
        <f t="shared" si="72"/>
        <v/>
      </c>
    </row>
    <row r="269" spans="2:35" x14ac:dyDescent="0.15">
      <c r="B269" s="409"/>
      <c r="C269" s="433"/>
      <c r="D269" s="434"/>
      <c r="E269" s="434"/>
      <c r="F269" s="412"/>
      <c r="G269" s="413"/>
      <c r="H269" s="414"/>
      <c r="I269" s="415"/>
      <c r="J269" s="415"/>
      <c r="K269" s="415"/>
      <c r="L269" s="15"/>
      <c r="M269" s="26"/>
      <c r="N269" s="17"/>
      <c r="O269" s="81" t="str">
        <f t="shared" si="67"/>
        <v/>
      </c>
      <c r="P269" s="82" t="str">
        <f t="shared" si="68"/>
        <v/>
      </c>
      <c r="Q269" s="82" t="str">
        <f t="shared" si="69"/>
        <v/>
      </c>
      <c r="R269" s="90"/>
      <c r="S269" s="90"/>
      <c r="T269" s="90"/>
      <c r="U269" s="85" t="str">
        <f t="shared" si="61"/>
        <v/>
      </c>
      <c r="V269" s="92"/>
      <c r="W269" s="93"/>
      <c r="X269" s="94"/>
      <c r="Y269" s="87" t="str">
        <f t="shared" si="62"/>
        <v/>
      </c>
      <c r="Z269" s="82" t="str">
        <f t="shared" si="63"/>
        <v/>
      </c>
      <c r="AA269" s="88" t="str">
        <f t="shared" si="64"/>
        <v/>
      </c>
      <c r="AB269" s="11"/>
      <c r="AD269" s="14" t="str">
        <f t="shared" si="65"/>
        <v/>
      </c>
      <c r="AE269" s="13">
        <f t="shared" si="66"/>
        <v>0</v>
      </c>
      <c r="AG269" s="7" t="str">
        <f t="shared" si="70"/>
        <v/>
      </c>
      <c r="AH269" s="7" t="str">
        <f t="shared" si="71"/>
        <v/>
      </c>
      <c r="AI269" s="7" t="str">
        <f t="shared" si="72"/>
        <v/>
      </c>
    </row>
    <row r="270" spans="2:35" x14ac:dyDescent="0.15">
      <c r="B270" s="409"/>
      <c r="C270" s="410"/>
      <c r="D270" s="411"/>
      <c r="E270" s="411"/>
      <c r="F270" s="412"/>
      <c r="G270" s="413"/>
      <c r="H270" s="414"/>
      <c r="I270" s="415"/>
      <c r="J270" s="415"/>
      <c r="K270" s="415"/>
      <c r="L270" s="15"/>
      <c r="M270" s="26"/>
      <c r="N270" s="17"/>
      <c r="O270" s="81" t="str">
        <f t="shared" si="67"/>
        <v/>
      </c>
      <c r="P270" s="82" t="str">
        <f t="shared" si="68"/>
        <v/>
      </c>
      <c r="Q270" s="82" t="str">
        <f t="shared" si="69"/>
        <v/>
      </c>
      <c r="R270" s="90"/>
      <c r="S270" s="90"/>
      <c r="T270" s="90"/>
      <c r="U270" s="85" t="str">
        <f t="shared" si="61"/>
        <v/>
      </c>
      <c r="V270" s="92"/>
      <c r="W270" s="93"/>
      <c r="X270" s="94"/>
      <c r="Y270" s="87" t="str">
        <f t="shared" si="62"/>
        <v/>
      </c>
      <c r="Z270" s="82" t="str">
        <f t="shared" si="63"/>
        <v/>
      </c>
      <c r="AA270" s="88" t="str">
        <f t="shared" si="64"/>
        <v/>
      </c>
      <c r="AB270" s="11"/>
      <c r="AD270" s="14" t="str">
        <f t="shared" si="65"/>
        <v/>
      </c>
      <c r="AE270" s="13">
        <f t="shared" si="66"/>
        <v>0</v>
      </c>
      <c r="AG270" s="7" t="str">
        <f t="shared" si="70"/>
        <v/>
      </c>
      <c r="AH270" s="7" t="str">
        <f t="shared" si="71"/>
        <v/>
      </c>
      <c r="AI270" s="7" t="str">
        <f t="shared" si="72"/>
        <v/>
      </c>
    </row>
    <row r="271" spans="2:35" x14ac:dyDescent="0.15">
      <c r="B271" s="409"/>
      <c r="C271" s="410"/>
      <c r="D271" s="411"/>
      <c r="E271" s="411"/>
      <c r="F271" s="412"/>
      <c r="G271" s="413"/>
      <c r="H271" s="414"/>
      <c r="I271" s="415"/>
      <c r="J271" s="415"/>
      <c r="K271" s="415"/>
      <c r="L271" s="15"/>
      <c r="M271" s="26"/>
      <c r="N271" s="17"/>
      <c r="O271" s="81" t="str">
        <f t="shared" si="67"/>
        <v/>
      </c>
      <c r="P271" s="82" t="str">
        <f t="shared" si="68"/>
        <v/>
      </c>
      <c r="Q271" s="82" t="str">
        <f t="shared" si="69"/>
        <v/>
      </c>
      <c r="R271" s="90"/>
      <c r="S271" s="90"/>
      <c r="T271" s="90"/>
      <c r="U271" s="85" t="str">
        <f t="shared" si="61"/>
        <v/>
      </c>
      <c r="V271" s="92"/>
      <c r="W271" s="93"/>
      <c r="X271" s="94"/>
      <c r="Y271" s="87" t="str">
        <f t="shared" si="62"/>
        <v/>
      </c>
      <c r="Z271" s="82" t="str">
        <f t="shared" si="63"/>
        <v/>
      </c>
      <c r="AA271" s="88" t="str">
        <f t="shared" si="64"/>
        <v/>
      </c>
      <c r="AB271" s="11"/>
      <c r="AD271" s="14" t="str">
        <f t="shared" si="65"/>
        <v/>
      </c>
      <c r="AE271" s="13">
        <f t="shared" si="66"/>
        <v>0</v>
      </c>
      <c r="AG271" s="7" t="str">
        <f t="shared" si="70"/>
        <v/>
      </c>
      <c r="AH271" s="7" t="str">
        <f t="shared" si="71"/>
        <v/>
      </c>
      <c r="AI271" s="7" t="str">
        <f t="shared" si="72"/>
        <v/>
      </c>
    </row>
    <row r="272" spans="2:35" x14ac:dyDescent="0.15">
      <c r="B272" s="409"/>
      <c r="C272" s="410"/>
      <c r="D272" s="411"/>
      <c r="E272" s="411"/>
      <c r="F272" s="412"/>
      <c r="G272" s="413"/>
      <c r="H272" s="414"/>
      <c r="I272" s="415"/>
      <c r="J272" s="415"/>
      <c r="K272" s="415"/>
      <c r="L272" s="15"/>
      <c r="M272" s="26"/>
      <c r="N272" s="17"/>
      <c r="O272" s="81" t="str">
        <f t="shared" si="67"/>
        <v/>
      </c>
      <c r="P272" s="82" t="str">
        <f t="shared" si="68"/>
        <v/>
      </c>
      <c r="Q272" s="82" t="str">
        <f t="shared" si="69"/>
        <v/>
      </c>
      <c r="R272" s="90"/>
      <c r="S272" s="90"/>
      <c r="T272" s="90"/>
      <c r="U272" s="85" t="str">
        <f t="shared" si="61"/>
        <v/>
      </c>
      <c r="V272" s="92"/>
      <c r="W272" s="93"/>
      <c r="X272" s="94"/>
      <c r="Y272" s="87" t="str">
        <f t="shared" si="62"/>
        <v/>
      </c>
      <c r="Z272" s="82" t="str">
        <f t="shared" si="63"/>
        <v/>
      </c>
      <c r="AA272" s="88" t="str">
        <f t="shared" si="64"/>
        <v/>
      </c>
      <c r="AB272" s="11"/>
      <c r="AD272" s="14" t="str">
        <f t="shared" si="65"/>
        <v/>
      </c>
      <c r="AE272" s="13">
        <f t="shared" si="66"/>
        <v>0</v>
      </c>
      <c r="AG272" s="7" t="str">
        <f t="shared" si="70"/>
        <v/>
      </c>
      <c r="AH272" s="7" t="str">
        <f t="shared" si="71"/>
        <v/>
      </c>
      <c r="AI272" s="7" t="str">
        <f t="shared" si="72"/>
        <v/>
      </c>
    </row>
    <row r="273" spans="2:35" ht="12" customHeight="1" x14ac:dyDescent="0.15">
      <c r="B273" s="409"/>
      <c r="C273" s="410"/>
      <c r="D273" s="411"/>
      <c r="E273" s="411"/>
      <c r="F273" s="412"/>
      <c r="G273" s="413"/>
      <c r="H273" s="414"/>
      <c r="I273" s="415"/>
      <c r="J273" s="415"/>
      <c r="K273" s="415"/>
      <c r="L273" s="15"/>
      <c r="M273" s="26"/>
      <c r="N273" s="17"/>
      <c r="O273" s="81" t="str">
        <f t="shared" si="67"/>
        <v/>
      </c>
      <c r="P273" s="82" t="str">
        <f t="shared" si="68"/>
        <v/>
      </c>
      <c r="Q273" s="82" t="str">
        <f t="shared" si="69"/>
        <v/>
      </c>
      <c r="R273" s="90"/>
      <c r="S273" s="90"/>
      <c r="T273" s="90"/>
      <c r="U273" s="85" t="str">
        <f t="shared" si="61"/>
        <v/>
      </c>
      <c r="V273" s="92"/>
      <c r="W273" s="93"/>
      <c r="X273" s="94"/>
      <c r="Y273" s="87" t="str">
        <f t="shared" si="62"/>
        <v/>
      </c>
      <c r="Z273" s="82" t="str">
        <f t="shared" si="63"/>
        <v/>
      </c>
      <c r="AA273" s="88" t="str">
        <f t="shared" si="64"/>
        <v/>
      </c>
      <c r="AB273" s="11"/>
      <c r="AD273" s="14" t="str">
        <f t="shared" si="65"/>
        <v/>
      </c>
      <c r="AE273" s="13">
        <f t="shared" si="66"/>
        <v>0</v>
      </c>
      <c r="AG273" s="7" t="str">
        <f t="shared" si="70"/>
        <v/>
      </c>
      <c r="AH273" s="7" t="str">
        <f t="shared" si="71"/>
        <v/>
      </c>
      <c r="AI273" s="7" t="str">
        <f t="shared" si="72"/>
        <v/>
      </c>
    </row>
    <row r="274" spans="2:35" x14ac:dyDescent="0.15">
      <c r="B274" s="409"/>
      <c r="C274" s="410"/>
      <c r="D274" s="411"/>
      <c r="E274" s="411"/>
      <c r="F274" s="412"/>
      <c r="G274" s="413"/>
      <c r="H274" s="414"/>
      <c r="I274" s="415"/>
      <c r="J274" s="415"/>
      <c r="K274" s="415"/>
      <c r="L274" s="15"/>
      <c r="M274" s="26"/>
      <c r="N274" s="17"/>
      <c r="O274" s="81" t="str">
        <f t="shared" si="67"/>
        <v/>
      </c>
      <c r="P274" s="82" t="str">
        <f t="shared" si="68"/>
        <v/>
      </c>
      <c r="Q274" s="82" t="str">
        <f t="shared" si="69"/>
        <v/>
      </c>
      <c r="R274" s="90"/>
      <c r="S274" s="90"/>
      <c r="T274" s="90"/>
      <c r="U274" s="85" t="str">
        <f t="shared" si="61"/>
        <v/>
      </c>
      <c r="V274" s="92"/>
      <c r="W274" s="93"/>
      <c r="X274" s="94"/>
      <c r="Y274" s="87" t="str">
        <f t="shared" si="62"/>
        <v/>
      </c>
      <c r="Z274" s="82" t="str">
        <f t="shared" si="63"/>
        <v/>
      </c>
      <c r="AA274" s="88" t="str">
        <f t="shared" si="64"/>
        <v/>
      </c>
      <c r="AB274" s="11"/>
      <c r="AD274" s="14" t="str">
        <f t="shared" si="65"/>
        <v/>
      </c>
      <c r="AE274" s="13">
        <f t="shared" si="66"/>
        <v>0</v>
      </c>
      <c r="AG274" s="7" t="str">
        <f t="shared" si="70"/>
        <v/>
      </c>
      <c r="AH274" s="7" t="str">
        <f t="shared" si="71"/>
        <v/>
      </c>
      <c r="AI274" s="7" t="str">
        <f t="shared" si="72"/>
        <v/>
      </c>
    </row>
    <row r="275" spans="2:35" x14ac:dyDescent="0.15">
      <c r="B275" s="409"/>
      <c r="C275" s="410"/>
      <c r="D275" s="411"/>
      <c r="E275" s="411"/>
      <c r="F275" s="412"/>
      <c r="G275" s="413"/>
      <c r="H275" s="414"/>
      <c r="I275" s="415"/>
      <c r="J275" s="415"/>
      <c r="K275" s="415"/>
      <c r="L275" s="15"/>
      <c r="M275" s="26"/>
      <c r="N275" s="17"/>
      <c r="O275" s="81" t="str">
        <f t="shared" si="67"/>
        <v/>
      </c>
      <c r="P275" s="82" t="str">
        <f t="shared" si="68"/>
        <v/>
      </c>
      <c r="Q275" s="82" t="str">
        <f t="shared" si="69"/>
        <v/>
      </c>
      <c r="R275" s="90"/>
      <c r="S275" s="90"/>
      <c r="T275" s="90"/>
      <c r="U275" s="85" t="str">
        <f t="shared" si="61"/>
        <v/>
      </c>
      <c r="V275" s="92"/>
      <c r="W275" s="93"/>
      <c r="X275" s="94"/>
      <c r="Y275" s="87" t="str">
        <f t="shared" si="62"/>
        <v/>
      </c>
      <c r="Z275" s="82" t="str">
        <f t="shared" si="63"/>
        <v/>
      </c>
      <c r="AA275" s="88" t="str">
        <f t="shared" si="64"/>
        <v/>
      </c>
      <c r="AB275" s="11"/>
      <c r="AD275" s="14" t="str">
        <f t="shared" si="65"/>
        <v/>
      </c>
      <c r="AE275" s="13">
        <f t="shared" si="66"/>
        <v>0</v>
      </c>
      <c r="AG275" s="7" t="str">
        <f t="shared" si="70"/>
        <v/>
      </c>
      <c r="AH275" s="7" t="str">
        <f t="shared" si="71"/>
        <v/>
      </c>
      <c r="AI275" s="7" t="str">
        <f t="shared" si="72"/>
        <v/>
      </c>
    </row>
    <row r="276" spans="2:35" x14ac:dyDescent="0.15">
      <c r="B276" s="409"/>
      <c r="C276" s="410"/>
      <c r="D276" s="411"/>
      <c r="E276" s="411"/>
      <c r="F276" s="412"/>
      <c r="G276" s="413"/>
      <c r="H276" s="414"/>
      <c r="I276" s="415"/>
      <c r="J276" s="415"/>
      <c r="K276" s="415"/>
      <c r="L276" s="15"/>
      <c r="M276" s="26"/>
      <c r="N276" s="17"/>
      <c r="O276" s="81" t="str">
        <f t="shared" si="67"/>
        <v/>
      </c>
      <c r="P276" s="82" t="str">
        <f t="shared" si="68"/>
        <v/>
      </c>
      <c r="Q276" s="82" t="str">
        <f t="shared" si="69"/>
        <v/>
      </c>
      <c r="R276" s="90"/>
      <c r="S276" s="90"/>
      <c r="T276" s="90"/>
      <c r="U276" s="85" t="str">
        <f t="shared" si="61"/>
        <v/>
      </c>
      <c r="V276" s="92"/>
      <c r="W276" s="93"/>
      <c r="X276" s="94"/>
      <c r="Y276" s="87" t="str">
        <f t="shared" si="62"/>
        <v/>
      </c>
      <c r="Z276" s="82" t="str">
        <f t="shared" si="63"/>
        <v/>
      </c>
      <c r="AA276" s="88" t="str">
        <f t="shared" si="64"/>
        <v/>
      </c>
      <c r="AB276" s="11"/>
      <c r="AD276" s="14" t="str">
        <f t="shared" si="65"/>
        <v/>
      </c>
      <c r="AE276" s="13">
        <f t="shared" si="66"/>
        <v>0</v>
      </c>
      <c r="AG276" s="7" t="str">
        <f t="shared" si="70"/>
        <v/>
      </c>
      <c r="AH276" s="7" t="str">
        <f t="shared" si="71"/>
        <v/>
      </c>
      <c r="AI276" s="7" t="str">
        <f t="shared" si="72"/>
        <v/>
      </c>
    </row>
    <row r="277" spans="2:35" x14ac:dyDescent="0.15">
      <c r="B277" s="409"/>
      <c r="C277" s="410"/>
      <c r="D277" s="411"/>
      <c r="E277" s="411"/>
      <c r="F277" s="412"/>
      <c r="G277" s="413"/>
      <c r="H277" s="414"/>
      <c r="I277" s="415"/>
      <c r="J277" s="415"/>
      <c r="K277" s="415"/>
      <c r="L277" s="15"/>
      <c r="M277" s="26"/>
      <c r="N277" s="17"/>
      <c r="O277" s="81" t="str">
        <f t="shared" si="67"/>
        <v/>
      </c>
      <c r="P277" s="82" t="str">
        <f t="shared" si="68"/>
        <v/>
      </c>
      <c r="Q277" s="82" t="str">
        <f t="shared" si="69"/>
        <v/>
      </c>
      <c r="R277" s="90"/>
      <c r="S277" s="90"/>
      <c r="T277" s="90"/>
      <c r="U277" s="85" t="str">
        <f t="shared" ref="U277:U292" si="73">IF(M277="","",IF(AND(R277="",T277=""),M277*N277*Q277/O277,IF(AND(R277="",T277&lt;&gt;""),M277*N277*T277/O277,IF(AND(R277&lt;&gt;"",T277=""),M277*N277*Q277/R277,IF(AND(R277&lt;&gt;"",T277&lt;&gt;""),M277*N277*T277/R277)))))</f>
        <v/>
      </c>
      <c r="V277" s="92"/>
      <c r="W277" s="93"/>
      <c r="X277" s="94"/>
      <c r="Y277" s="87" t="str">
        <f t="shared" ref="Y277:Y292" si="74">IF(AND(U277="",V277=""),"",IF(U277="",N277*X277*V277*W277/100,X277*(U277+N277*V277*W277/100)))</f>
        <v/>
      </c>
      <c r="Z277" s="82" t="str">
        <f t="shared" ref="Z277:Z292" si="75">IF(Y277="","",N277*V277*X277*SQRT(1-(W277/100)^2)+AE277)</f>
        <v/>
      </c>
      <c r="AA277" s="88" t="str">
        <f t="shared" ref="AA277:AA292" si="76">IF(Y277="","",SQRT(Y277^2+Z277^2))</f>
        <v/>
      </c>
      <c r="AB277" s="11"/>
      <c r="AD277" s="14" t="str">
        <f t="shared" ref="AD277:AD308" si="77">IF(OR(AND(M277&lt;&gt;"",N277="",V277=""),AND(M277="",N277&lt;&gt;"",V277=""),AND(O277="",R277="",M277&lt;&gt;""),AND(P277="",S277="",M277&lt;&gt;""),AND(Q277="",T277="",M277&lt;&gt;"")),"▲","")</f>
        <v/>
      </c>
      <c r="AE277" s="13">
        <f t="shared" ref="AE277:AE308" si="78">IF(AND(P277="",S277=""),0,IF(S277="",U277*X277*SQRT(1-(P277/100)^2)/(P277/100),U277*X277*SQRT(1-(S277/100)^2)/(S277/100)))</f>
        <v>0</v>
      </c>
      <c r="AG277" s="7" t="str">
        <f t="shared" si="70"/>
        <v/>
      </c>
      <c r="AH277" s="7" t="str">
        <f t="shared" si="71"/>
        <v/>
      </c>
      <c r="AI277" s="7" t="str">
        <f t="shared" si="72"/>
        <v/>
      </c>
    </row>
    <row r="278" spans="2:35" x14ac:dyDescent="0.15">
      <c r="B278" s="409"/>
      <c r="C278" s="433"/>
      <c r="D278" s="434"/>
      <c r="E278" s="434"/>
      <c r="F278" s="412"/>
      <c r="G278" s="413"/>
      <c r="H278" s="414"/>
      <c r="I278" s="415"/>
      <c r="J278" s="415"/>
      <c r="K278" s="415"/>
      <c r="L278" s="15"/>
      <c r="M278" s="26"/>
      <c r="N278" s="17"/>
      <c r="O278" s="81" t="str">
        <f t="shared" ref="O278:O308" si="79">IF(L278="IM-4P",IF(R278="",IF($I$205=50,IF(ISNA(VLOOKUP(M278,電動機５０,3,FALSE)),"",VLOOKUP(M278,電動機５０,3,FALSE)),IF($I$205=60,IF(ISNA(VLOOKUP(M278,電動機６０,3,FALSE)),"",VLOOKUP(M278,電動機６０,3,FALSE)),"")),""),"")</f>
        <v/>
      </c>
      <c r="P278" s="82" t="str">
        <f t="shared" ref="P278:P308" si="80">IF(L278="IM-4P",IF(S278="",IF($I$205=50,IF(ISNA(VLOOKUP(M278,電動機５０,4,FALSE)),"",VLOOKUP(M278,電動機５０,4,FALSE)),IF($I$205=60,IF(ISNA(VLOOKUP(M278,電動機６０,4,FALSE)),"",VLOOKUP(M278,電動機６０,4,FALSE)),"")),""),"")</f>
        <v/>
      </c>
      <c r="Q278" s="82" t="str">
        <f t="shared" ref="Q278:Q308" si="81">IF(L278="IM-4P",IF(T278="",IF($I$205=50,IF(ISNA(VLOOKUP(M278,電動機５０,2,FALSE)),"",VLOOKUP(M278,電動機５０,2,FALSE)),IF($I$205=60,IF(ISNA(VLOOKUP(M278,電動機６０,2,FALSE)),"",VLOOKUP(M278,電動機６０,2,FALSE)),"")),""),"")</f>
        <v/>
      </c>
      <c r="R278" s="90"/>
      <c r="S278" s="90"/>
      <c r="T278" s="90"/>
      <c r="U278" s="85" t="str">
        <f t="shared" si="73"/>
        <v/>
      </c>
      <c r="V278" s="92"/>
      <c r="W278" s="93"/>
      <c r="X278" s="94"/>
      <c r="Y278" s="87" t="str">
        <f t="shared" si="74"/>
        <v/>
      </c>
      <c r="Z278" s="82" t="str">
        <f t="shared" si="75"/>
        <v/>
      </c>
      <c r="AA278" s="88" t="str">
        <f t="shared" si="76"/>
        <v/>
      </c>
      <c r="AB278" s="11"/>
      <c r="AD278" s="14" t="str">
        <f t="shared" si="77"/>
        <v/>
      </c>
      <c r="AE278" s="13">
        <f t="shared" si="78"/>
        <v>0</v>
      </c>
      <c r="AG278" s="7" t="str">
        <f t="shared" ref="AG278:AG308" si="82">IF(Y278="","",Y278/X278)</f>
        <v/>
      </c>
      <c r="AH278" s="7" t="str">
        <f t="shared" ref="AH278:AH308" si="83">IF(Y278="","",Z278/X278)</f>
        <v/>
      </c>
      <c r="AI278" s="7" t="str">
        <f t="shared" ref="AI278:AI308" si="84">IF(Y278="","",AA278/X278)</f>
        <v/>
      </c>
    </row>
    <row r="279" spans="2:35" x14ac:dyDescent="0.15">
      <c r="B279" s="409"/>
      <c r="C279" s="410"/>
      <c r="D279" s="411"/>
      <c r="E279" s="411"/>
      <c r="F279" s="412"/>
      <c r="G279" s="413"/>
      <c r="H279" s="414"/>
      <c r="I279" s="415"/>
      <c r="J279" s="415"/>
      <c r="K279" s="415"/>
      <c r="L279" s="15"/>
      <c r="M279" s="26"/>
      <c r="N279" s="17"/>
      <c r="O279" s="81" t="str">
        <f t="shared" si="79"/>
        <v/>
      </c>
      <c r="P279" s="82" t="str">
        <f t="shared" si="80"/>
        <v/>
      </c>
      <c r="Q279" s="82" t="str">
        <f t="shared" si="81"/>
        <v/>
      </c>
      <c r="R279" s="90"/>
      <c r="S279" s="90"/>
      <c r="T279" s="90"/>
      <c r="U279" s="85" t="str">
        <f t="shared" si="73"/>
        <v/>
      </c>
      <c r="V279" s="92"/>
      <c r="W279" s="93"/>
      <c r="X279" s="94"/>
      <c r="Y279" s="87" t="str">
        <f t="shared" si="74"/>
        <v/>
      </c>
      <c r="Z279" s="82" t="str">
        <f t="shared" si="75"/>
        <v/>
      </c>
      <c r="AA279" s="88" t="str">
        <f t="shared" si="76"/>
        <v/>
      </c>
      <c r="AB279" s="11"/>
      <c r="AD279" s="14" t="str">
        <f t="shared" si="77"/>
        <v/>
      </c>
      <c r="AE279" s="13">
        <f t="shared" si="78"/>
        <v>0</v>
      </c>
      <c r="AG279" s="7" t="str">
        <f t="shared" si="82"/>
        <v/>
      </c>
      <c r="AH279" s="7" t="str">
        <f t="shared" si="83"/>
        <v/>
      </c>
      <c r="AI279" s="7" t="str">
        <f t="shared" si="84"/>
        <v/>
      </c>
    </row>
    <row r="280" spans="2:35" x14ac:dyDescent="0.15">
      <c r="B280" s="409"/>
      <c r="C280" s="410"/>
      <c r="D280" s="411"/>
      <c r="E280" s="411"/>
      <c r="F280" s="412"/>
      <c r="G280" s="413"/>
      <c r="H280" s="414"/>
      <c r="I280" s="415"/>
      <c r="J280" s="415"/>
      <c r="K280" s="415"/>
      <c r="L280" s="15"/>
      <c r="M280" s="26"/>
      <c r="N280" s="17"/>
      <c r="O280" s="81" t="str">
        <f t="shared" si="79"/>
        <v/>
      </c>
      <c r="P280" s="82" t="str">
        <f t="shared" si="80"/>
        <v/>
      </c>
      <c r="Q280" s="82" t="str">
        <f t="shared" si="81"/>
        <v/>
      </c>
      <c r="R280" s="90"/>
      <c r="S280" s="90"/>
      <c r="T280" s="90"/>
      <c r="U280" s="85" t="str">
        <f t="shared" si="73"/>
        <v/>
      </c>
      <c r="V280" s="92"/>
      <c r="W280" s="93"/>
      <c r="X280" s="94"/>
      <c r="Y280" s="87" t="str">
        <f t="shared" si="74"/>
        <v/>
      </c>
      <c r="Z280" s="82" t="str">
        <f t="shared" si="75"/>
        <v/>
      </c>
      <c r="AA280" s="88" t="str">
        <f t="shared" si="76"/>
        <v/>
      </c>
      <c r="AB280" s="11"/>
      <c r="AD280" s="14" t="str">
        <f t="shared" si="77"/>
        <v/>
      </c>
      <c r="AE280" s="13">
        <f t="shared" si="78"/>
        <v>0</v>
      </c>
      <c r="AG280" s="7" t="str">
        <f t="shared" si="82"/>
        <v/>
      </c>
      <c r="AH280" s="7" t="str">
        <f t="shared" si="83"/>
        <v/>
      </c>
      <c r="AI280" s="7" t="str">
        <f t="shared" si="84"/>
        <v/>
      </c>
    </row>
    <row r="281" spans="2:35" x14ac:dyDescent="0.15">
      <c r="B281" s="409"/>
      <c r="C281" s="410"/>
      <c r="D281" s="411"/>
      <c r="E281" s="411"/>
      <c r="F281" s="412"/>
      <c r="G281" s="413"/>
      <c r="H281" s="414"/>
      <c r="I281" s="415"/>
      <c r="J281" s="415"/>
      <c r="K281" s="415"/>
      <c r="L281" s="15"/>
      <c r="M281" s="26"/>
      <c r="N281" s="17"/>
      <c r="O281" s="81" t="str">
        <f t="shared" si="79"/>
        <v/>
      </c>
      <c r="P281" s="82" t="str">
        <f t="shared" si="80"/>
        <v/>
      </c>
      <c r="Q281" s="82" t="str">
        <f t="shared" si="81"/>
        <v/>
      </c>
      <c r="R281" s="90"/>
      <c r="S281" s="90"/>
      <c r="T281" s="90"/>
      <c r="U281" s="85" t="str">
        <f t="shared" si="73"/>
        <v/>
      </c>
      <c r="V281" s="92"/>
      <c r="W281" s="93"/>
      <c r="X281" s="94"/>
      <c r="Y281" s="87" t="str">
        <f t="shared" si="74"/>
        <v/>
      </c>
      <c r="Z281" s="82" t="str">
        <f t="shared" si="75"/>
        <v/>
      </c>
      <c r="AA281" s="88" t="str">
        <f t="shared" si="76"/>
        <v/>
      </c>
      <c r="AB281" s="11"/>
      <c r="AD281" s="14" t="str">
        <f t="shared" si="77"/>
        <v/>
      </c>
      <c r="AE281" s="13">
        <f t="shared" si="78"/>
        <v>0</v>
      </c>
      <c r="AG281" s="7" t="str">
        <f t="shared" si="82"/>
        <v/>
      </c>
      <c r="AH281" s="7" t="str">
        <f t="shared" si="83"/>
        <v/>
      </c>
      <c r="AI281" s="7" t="str">
        <f t="shared" si="84"/>
        <v/>
      </c>
    </row>
    <row r="282" spans="2:35" x14ac:dyDescent="0.15">
      <c r="B282" s="409"/>
      <c r="C282" s="410"/>
      <c r="D282" s="411"/>
      <c r="E282" s="411"/>
      <c r="F282" s="412"/>
      <c r="G282" s="413"/>
      <c r="H282" s="414"/>
      <c r="I282" s="415"/>
      <c r="J282" s="415"/>
      <c r="K282" s="415"/>
      <c r="L282" s="15"/>
      <c r="M282" s="26"/>
      <c r="N282" s="17"/>
      <c r="O282" s="81" t="str">
        <f t="shared" si="79"/>
        <v/>
      </c>
      <c r="P282" s="82" t="str">
        <f t="shared" si="80"/>
        <v/>
      </c>
      <c r="Q282" s="82" t="str">
        <f t="shared" si="81"/>
        <v/>
      </c>
      <c r="R282" s="90"/>
      <c r="S282" s="90"/>
      <c r="T282" s="90"/>
      <c r="U282" s="85" t="str">
        <f t="shared" si="73"/>
        <v/>
      </c>
      <c r="V282" s="92"/>
      <c r="W282" s="93"/>
      <c r="X282" s="94"/>
      <c r="Y282" s="87" t="str">
        <f t="shared" si="74"/>
        <v/>
      </c>
      <c r="Z282" s="82" t="str">
        <f t="shared" si="75"/>
        <v/>
      </c>
      <c r="AA282" s="88" t="str">
        <f t="shared" si="76"/>
        <v/>
      </c>
      <c r="AB282" s="11"/>
      <c r="AD282" s="14" t="str">
        <f t="shared" si="77"/>
        <v/>
      </c>
      <c r="AE282" s="13">
        <f t="shared" si="78"/>
        <v>0</v>
      </c>
      <c r="AG282" s="7" t="str">
        <f t="shared" si="82"/>
        <v/>
      </c>
      <c r="AH282" s="7" t="str">
        <f t="shared" si="83"/>
        <v/>
      </c>
      <c r="AI282" s="7" t="str">
        <f t="shared" si="84"/>
        <v/>
      </c>
    </row>
    <row r="283" spans="2:35" x14ac:dyDescent="0.15">
      <c r="B283" s="409"/>
      <c r="C283" s="410"/>
      <c r="D283" s="411"/>
      <c r="E283" s="411"/>
      <c r="F283" s="412"/>
      <c r="G283" s="413"/>
      <c r="H283" s="414"/>
      <c r="I283" s="415"/>
      <c r="J283" s="415"/>
      <c r="K283" s="415"/>
      <c r="L283" s="15"/>
      <c r="M283" s="26"/>
      <c r="N283" s="17"/>
      <c r="O283" s="81" t="str">
        <f t="shared" si="79"/>
        <v/>
      </c>
      <c r="P283" s="82" t="str">
        <f t="shared" si="80"/>
        <v/>
      </c>
      <c r="Q283" s="82" t="str">
        <f t="shared" si="81"/>
        <v/>
      </c>
      <c r="R283" s="90"/>
      <c r="S283" s="90"/>
      <c r="T283" s="90"/>
      <c r="U283" s="85" t="str">
        <f t="shared" si="73"/>
        <v/>
      </c>
      <c r="V283" s="92"/>
      <c r="W283" s="93"/>
      <c r="X283" s="94"/>
      <c r="Y283" s="87" t="str">
        <f t="shared" si="74"/>
        <v/>
      </c>
      <c r="Z283" s="82" t="str">
        <f t="shared" si="75"/>
        <v/>
      </c>
      <c r="AA283" s="88" t="str">
        <f t="shared" si="76"/>
        <v/>
      </c>
      <c r="AB283" s="11"/>
      <c r="AD283" s="14" t="str">
        <f t="shared" si="77"/>
        <v/>
      </c>
      <c r="AE283" s="13">
        <f t="shared" si="78"/>
        <v>0</v>
      </c>
      <c r="AG283" s="7" t="str">
        <f t="shared" si="82"/>
        <v/>
      </c>
      <c r="AH283" s="7" t="str">
        <f t="shared" si="83"/>
        <v/>
      </c>
      <c r="AI283" s="7" t="str">
        <f t="shared" si="84"/>
        <v/>
      </c>
    </row>
    <row r="284" spans="2:35" x14ac:dyDescent="0.15">
      <c r="B284" s="409"/>
      <c r="C284" s="410"/>
      <c r="D284" s="411"/>
      <c r="E284" s="411"/>
      <c r="F284" s="412"/>
      <c r="G284" s="413"/>
      <c r="H284" s="414"/>
      <c r="I284" s="415"/>
      <c r="J284" s="415"/>
      <c r="K284" s="415"/>
      <c r="L284" s="15"/>
      <c r="M284" s="26"/>
      <c r="N284" s="17"/>
      <c r="O284" s="81" t="str">
        <f t="shared" si="79"/>
        <v/>
      </c>
      <c r="P284" s="82" t="str">
        <f t="shared" si="80"/>
        <v/>
      </c>
      <c r="Q284" s="82" t="str">
        <f t="shared" si="81"/>
        <v/>
      </c>
      <c r="R284" s="90"/>
      <c r="S284" s="90"/>
      <c r="T284" s="90"/>
      <c r="U284" s="85" t="str">
        <f t="shared" si="73"/>
        <v/>
      </c>
      <c r="V284" s="92"/>
      <c r="W284" s="93"/>
      <c r="X284" s="94"/>
      <c r="Y284" s="87" t="str">
        <f t="shared" si="74"/>
        <v/>
      </c>
      <c r="Z284" s="82" t="str">
        <f t="shared" si="75"/>
        <v/>
      </c>
      <c r="AA284" s="88" t="str">
        <f t="shared" si="76"/>
        <v/>
      </c>
      <c r="AB284" s="11"/>
      <c r="AD284" s="14" t="str">
        <f t="shared" si="77"/>
        <v/>
      </c>
      <c r="AE284" s="13">
        <f t="shared" si="78"/>
        <v>0</v>
      </c>
      <c r="AG284" s="7" t="str">
        <f t="shared" si="82"/>
        <v/>
      </c>
      <c r="AH284" s="7" t="str">
        <f t="shared" si="83"/>
        <v/>
      </c>
      <c r="AI284" s="7" t="str">
        <f t="shared" si="84"/>
        <v/>
      </c>
    </row>
    <row r="285" spans="2:35" x14ac:dyDescent="0.15">
      <c r="B285" s="409"/>
      <c r="C285" s="410"/>
      <c r="D285" s="411"/>
      <c r="E285" s="411"/>
      <c r="F285" s="412"/>
      <c r="G285" s="413"/>
      <c r="H285" s="414"/>
      <c r="I285" s="415"/>
      <c r="J285" s="415"/>
      <c r="K285" s="415"/>
      <c r="L285" s="15"/>
      <c r="M285" s="26"/>
      <c r="N285" s="17"/>
      <c r="O285" s="81" t="str">
        <f t="shared" si="79"/>
        <v/>
      </c>
      <c r="P285" s="82" t="str">
        <f t="shared" si="80"/>
        <v/>
      </c>
      <c r="Q285" s="82" t="str">
        <f t="shared" si="81"/>
        <v/>
      </c>
      <c r="R285" s="90"/>
      <c r="S285" s="90"/>
      <c r="T285" s="90"/>
      <c r="U285" s="85" t="str">
        <f t="shared" si="73"/>
        <v/>
      </c>
      <c r="V285" s="92"/>
      <c r="W285" s="93"/>
      <c r="X285" s="94"/>
      <c r="Y285" s="87" t="str">
        <f t="shared" si="74"/>
        <v/>
      </c>
      <c r="Z285" s="82" t="str">
        <f t="shared" si="75"/>
        <v/>
      </c>
      <c r="AA285" s="88" t="str">
        <f t="shared" si="76"/>
        <v/>
      </c>
      <c r="AB285" s="11"/>
      <c r="AD285" s="14" t="str">
        <f t="shared" si="77"/>
        <v/>
      </c>
      <c r="AE285" s="13">
        <f t="shared" si="78"/>
        <v>0</v>
      </c>
      <c r="AG285" s="7" t="str">
        <f t="shared" si="82"/>
        <v/>
      </c>
      <c r="AH285" s="7" t="str">
        <f t="shared" si="83"/>
        <v/>
      </c>
      <c r="AI285" s="7" t="str">
        <f t="shared" si="84"/>
        <v/>
      </c>
    </row>
    <row r="286" spans="2:35" x14ac:dyDescent="0.15">
      <c r="B286" s="409"/>
      <c r="C286" s="433"/>
      <c r="D286" s="434"/>
      <c r="E286" s="434"/>
      <c r="F286" s="412"/>
      <c r="G286" s="413"/>
      <c r="H286" s="414"/>
      <c r="I286" s="415"/>
      <c r="J286" s="415"/>
      <c r="K286" s="415"/>
      <c r="L286" s="15"/>
      <c r="M286" s="26"/>
      <c r="N286" s="17"/>
      <c r="O286" s="81" t="str">
        <f t="shared" si="79"/>
        <v/>
      </c>
      <c r="P286" s="82" t="str">
        <f t="shared" si="80"/>
        <v/>
      </c>
      <c r="Q286" s="82" t="str">
        <f t="shared" si="81"/>
        <v/>
      </c>
      <c r="R286" s="90"/>
      <c r="S286" s="90"/>
      <c r="T286" s="90"/>
      <c r="U286" s="85" t="str">
        <f t="shared" si="73"/>
        <v/>
      </c>
      <c r="V286" s="92"/>
      <c r="W286" s="93"/>
      <c r="X286" s="94"/>
      <c r="Y286" s="87" t="str">
        <f t="shared" si="74"/>
        <v/>
      </c>
      <c r="Z286" s="82" t="str">
        <f t="shared" si="75"/>
        <v/>
      </c>
      <c r="AA286" s="88" t="str">
        <f t="shared" si="76"/>
        <v/>
      </c>
      <c r="AB286" s="11"/>
      <c r="AD286" s="14" t="str">
        <f t="shared" si="77"/>
        <v/>
      </c>
      <c r="AE286" s="13">
        <f t="shared" si="78"/>
        <v>0</v>
      </c>
      <c r="AG286" s="7" t="str">
        <f t="shared" si="82"/>
        <v/>
      </c>
      <c r="AH286" s="7" t="str">
        <f t="shared" si="83"/>
        <v/>
      </c>
      <c r="AI286" s="7" t="str">
        <f t="shared" si="84"/>
        <v/>
      </c>
    </row>
    <row r="287" spans="2:35" x14ac:dyDescent="0.15">
      <c r="B287" s="409"/>
      <c r="C287" s="410"/>
      <c r="D287" s="411"/>
      <c r="E287" s="411"/>
      <c r="F287" s="412"/>
      <c r="G287" s="413"/>
      <c r="H287" s="414"/>
      <c r="I287" s="415"/>
      <c r="J287" s="415"/>
      <c r="K287" s="415"/>
      <c r="L287" s="15"/>
      <c r="M287" s="26"/>
      <c r="N287" s="17"/>
      <c r="O287" s="81" t="str">
        <f t="shared" si="79"/>
        <v/>
      </c>
      <c r="P287" s="82" t="str">
        <f t="shared" si="80"/>
        <v/>
      </c>
      <c r="Q287" s="82" t="str">
        <f t="shared" si="81"/>
        <v/>
      </c>
      <c r="R287" s="90"/>
      <c r="S287" s="90"/>
      <c r="T287" s="90"/>
      <c r="U287" s="85" t="str">
        <f t="shared" si="73"/>
        <v/>
      </c>
      <c r="V287" s="92"/>
      <c r="W287" s="93"/>
      <c r="X287" s="94"/>
      <c r="Y287" s="87" t="str">
        <f t="shared" si="74"/>
        <v/>
      </c>
      <c r="Z287" s="82" t="str">
        <f t="shared" si="75"/>
        <v/>
      </c>
      <c r="AA287" s="88" t="str">
        <f t="shared" si="76"/>
        <v/>
      </c>
      <c r="AB287" s="11"/>
      <c r="AD287" s="14" t="str">
        <f t="shared" si="77"/>
        <v/>
      </c>
      <c r="AE287" s="13">
        <f t="shared" si="78"/>
        <v>0</v>
      </c>
      <c r="AG287" s="7" t="str">
        <f t="shared" si="82"/>
        <v/>
      </c>
      <c r="AH287" s="7" t="str">
        <f t="shared" si="83"/>
        <v/>
      </c>
      <c r="AI287" s="7" t="str">
        <f t="shared" si="84"/>
        <v/>
      </c>
    </row>
    <row r="288" spans="2:35" x14ac:dyDescent="0.15">
      <c r="B288" s="409"/>
      <c r="C288" s="410"/>
      <c r="D288" s="411"/>
      <c r="E288" s="411"/>
      <c r="F288" s="412"/>
      <c r="G288" s="413"/>
      <c r="H288" s="414"/>
      <c r="I288" s="415"/>
      <c r="J288" s="415"/>
      <c r="K288" s="415"/>
      <c r="L288" s="15"/>
      <c r="M288" s="26"/>
      <c r="N288" s="17"/>
      <c r="O288" s="81" t="str">
        <f t="shared" si="79"/>
        <v/>
      </c>
      <c r="P288" s="82" t="str">
        <f t="shared" si="80"/>
        <v/>
      </c>
      <c r="Q288" s="82" t="str">
        <f t="shared" si="81"/>
        <v/>
      </c>
      <c r="R288" s="90"/>
      <c r="S288" s="90"/>
      <c r="T288" s="90"/>
      <c r="U288" s="85" t="str">
        <f t="shared" si="73"/>
        <v/>
      </c>
      <c r="V288" s="92"/>
      <c r="W288" s="93"/>
      <c r="X288" s="94"/>
      <c r="Y288" s="87" t="str">
        <f t="shared" si="74"/>
        <v/>
      </c>
      <c r="Z288" s="82" t="str">
        <f t="shared" si="75"/>
        <v/>
      </c>
      <c r="AA288" s="88" t="str">
        <f t="shared" si="76"/>
        <v/>
      </c>
      <c r="AB288" s="11"/>
      <c r="AD288" s="14" t="str">
        <f t="shared" si="77"/>
        <v/>
      </c>
      <c r="AE288" s="13">
        <f t="shared" si="78"/>
        <v>0</v>
      </c>
      <c r="AG288" s="7" t="str">
        <f t="shared" si="82"/>
        <v/>
      </c>
      <c r="AH288" s="7" t="str">
        <f t="shared" si="83"/>
        <v/>
      </c>
      <c r="AI288" s="7" t="str">
        <f t="shared" si="84"/>
        <v/>
      </c>
    </row>
    <row r="289" spans="2:35" x14ac:dyDescent="0.15">
      <c r="B289" s="409"/>
      <c r="C289" s="410"/>
      <c r="D289" s="411"/>
      <c r="E289" s="411"/>
      <c r="F289" s="412"/>
      <c r="G289" s="413"/>
      <c r="H289" s="414"/>
      <c r="I289" s="415"/>
      <c r="J289" s="415"/>
      <c r="K289" s="415"/>
      <c r="L289" s="15"/>
      <c r="M289" s="26"/>
      <c r="N289" s="17"/>
      <c r="O289" s="81" t="str">
        <f t="shared" si="79"/>
        <v/>
      </c>
      <c r="P289" s="82" t="str">
        <f t="shared" si="80"/>
        <v/>
      </c>
      <c r="Q289" s="82" t="str">
        <f t="shared" si="81"/>
        <v/>
      </c>
      <c r="R289" s="90"/>
      <c r="S289" s="90"/>
      <c r="T289" s="90"/>
      <c r="U289" s="85" t="str">
        <f t="shared" si="73"/>
        <v/>
      </c>
      <c r="V289" s="92"/>
      <c r="W289" s="93"/>
      <c r="X289" s="94"/>
      <c r="Y289" s="87" t="str">
        <f t="shared" si="74"/>
        <v/>
      </c>
      <c r="Z289" s="82" t="str">
        <f t="shared" si="75"/>
        <v/>
      </c>
      <c r="AA289" s="88" t="str">
        <f t="shared" si="76"/>
        <v/>
      </c>
      <c r="AB289" s="11"/>
      <c r="AD289" s="14" t="str">
        <f t="shared" si="77"/>
        <v/>
      </c>
      <c r="AE289" s="13">
        <f t="shared" si="78"/>
        <v>0</v>
      </c>
      <c r="AG289" s="7" t="str">
        <f t="shared" si="82"/>
        <v/>
      </c>
      <c r="AH289" s="7" t="str">
        <f t="shared" si="83"/>
        <v/>
      </c>
      <c r="AI289" s="7" t="str">
        <f t="shared" si="84"/>
        <v/>
      </c>
    </row>
    <row r="290" spans="2:35" x14ac:dyDescent="0.15">
      <c r="B290" s="409"/>
      <c r="C290" s="410"/>
      <c r="D290" s="411"/>
      <c r="E290" s="411"/>
      <c r="F290" s="412"/>
      <c r="G290" s="413"/>
      <c r="H290" s="414"/>
      <c r="I290" s="415"/>
      <c r="J290" s="415"/>
      <c r="K290" s="415"/>
      <c r="L290" s="15"/>
      <c r="M290" s="26"/>
      <c r="N290" s="17"/>
      <c r="O290" s="81" t="str">
        <f t="shared" si="79"/>
        <v/>
      </c>
      <c r="P290" s="82" t="str">
        <f t="shared" si="80"/>
        <v/>
      </c>
      <c r="Q290" s="82" t="str">
        <f t="shared" si="81"/>
        <v/>
      </c>
      <c r="R290" s="90"/>
      <c r="S290" s="90"/>
      <c r="T290" s="90"/>
      <c r="U290" s="85" t="str">
        <f t="shared" si="73"/>
        <v/>
      </c>
      <c r="V290" s="92"/>
      <c r="W290" s="93"/>
      <c r="X290" s="94"/>
      <c r="Y290" s="87" t="str">
        <f t="shared" si="74"/>
        <v/>
      </c>
      <c r="Z290" s="82" t="str">
        <f t="shared" si="75"/>
        <v/>
      </c>
      <c r="AA290" s="88" t="str">
        <f t="shared" si="76"/>
        <v/>
      </c>
      <c r="AB290" s="11"/>
      <c r="AD290" s="14" t="str">
        <f t="shared" si="77"/>
        <v/>
      </c>
      <c r="AE290" s="13">
        <f t="shared" si="78"/>
        <v>0</v>
      </c>
      <c r="AG290" s="7" t="str">
        <f t="shared" si="82"/>
        <v/>
      </c>
      <c r="AH290" s="7" t="str">
        <f t="shared" si="83"/>
        <v/>
      </c>
      <c r="AI290" s="7" t="str">
        <f t="shared" si="84"/>
        <v/>
      </c>
    </row>
    <row r="291" spans="2:35" x14ac:dyDescent="0.15">
      <c r="B291" s="409"/>
      <c r="C291" s="410"/>
      <c r="D291" s="411"/>
      <c r="E291" s="411"/>
      <c r="F291" s="412"/>
      <c r="G291" s="413"/>
      <c r="H291" s="414"/>
      <c r="I291" s="415"/>
      <c r="J291" s="415"/>
      <c r="K291" s="415"/>
      <c r="L291" s="15"/>
      <c r="M291" s="26"/>
      <c r="N291" s="17"/>
      <c r="O291" s="81" t="str">
        <f t="shared" si="79"/>
        <v/>
      </c>
      <c r="P291" s="82" t="str">
        <f t="shared" si="80"/>
        <v/>
      </c>
      <c r="Q291" s="82" t="str">
        <f t="shared" si="81"/>
        <v/>
      </c>
      <c r="R291" s="90"/>
      <c r="S291" s="90"/>
      <c r="T291" s="90"/>
      <c r="U291" s="85" t="str">
        <f t="shared" si="73"/>
        <v/>
      </c>
      <c r="V291" s="92"/>
      <c r="W291" s="93"/>
      <c r="X291" s="94"/>
      <c r="Y291" s="87" t="str">
        <f t="shared" si="74"/>
        <v/>
      </c>
      <c r="Z291" s="82" t="str">
        <f t="shared" si="75"/>
        <v/>
      </c>
      <c r="AA291" s="88" t="str">
        <f t="shared" si="76"/>
        <v/>
      </c>
      <c r="AB291" s="11"/>
      <c r="AD291" s="14" t="str">
        <f t="shared" si="77"/>
        <v/>
      </c>
      <c r="AE291" s="13">
        <f t="shared" si="78"/>
        <v>0</v>
      </c>
      <c r="AG291" s="7" t="str">
        <f t="shared" si="82"/>
        <v/>
      </c>
      <c r="AH291" s="7" t="str">
        <f t="shared" si="83"/>
        <v/>
      </c>
      <c r="AI291" s="7" t="str">
        <f t="shared" si="84"/>
        <v/>
      </c>
    </row>
    <row r="292" spans="2:35" x14ac:dyDescent="0.15">
      <c r="B292" s="409"/>
      <c r="C292" s="410"/>
      <c r="D292" s="411"/>
      <c r="E292" s="411"/>
      <c r="F292" s="412"/>
      <c r="G292" s="413"/>
      <c r="H292" s="414"/>
      <c r="I292" s="415"/>
      <c r="J292" s="415"/>
      <c r="K292" s="415"/>
      <c r="L292" s="15"/>
      <c r="M292" s="26"/>
      <c r="N292" s="17"/>
      <c r="O292" s="81" t="str">
        <f t="shared" si="79"/>
        <v/>
      </c>
      <c r="P292" s="82" t="str">
        <f t="shared" si="80"/>
        <v/>
      </c>
      <c r="Q292" s="82" t="str">
        <f t="shared" si="81"/>
        <v/>
      </c>
      <c r="R292" s="90"/>
      <c r="S292" s="90"/>
      <c r="T292" s="90"/>
      <c r="U292" s="85" t="str">
        <f t="shared" si="73"/>
        <v/>
      </c>
      <c r="V292" s="92"/>
      <c r="W292" s="93"/>
      <c r="X292" s="94"/>
      <c r="Y292" s="87" t="str">
        <f t="shared" si="74"/>
        <v/>
      </c>
      <c r="Z292" s="82" t="str">
        <f t="shared" si="75"/>
        <v/>
      </c>
      <c r="AA292" s="88" t="str">
        <f t="shared" si="76"/>
        <v/>
      </c>
      <c r="AB292" s="11"/>
      <c r="AD292" s="14" t="str">
        <f t="shared" si="77"/>
        <v/>
      </c>
      <c r="AE292" s="13">
        <f t="shared" si="78"/>
        <v>0</v>
      </c>
      <c r="AG292" s="7" t="str">
        <f t="shared" si="82"/>
        <v/>
      </c>
      <c r="AH292" s="7" t="str">
        <f t="shared" si="83"/>
        <v/>
      </c>
      <c r="AI292" s="7" t="str">
        <f t="shared" si="84"/>
        <v/>
      </c>
    </row>
    <row r="293" spans="2:35" x14ac:dyDescent="0.15">
      <c r="B293" s="409"/>
      <c r="C293" s="410"/>
      <c r="D293" s="411"/>
      <c r="E293" s="411"/>
      <c r="F293" s="412"/>
      <c r="G293" s="413"/>
      <c r="H293" s="414"/>
      <c r="I293" s="415"/>
      <c r="J293" s="415"/>
      <c r="K293" s="415"/>
      <c r="L293" s="15"/>
      <c r="M293" s="26"/>
      <c r="N293" s="17"/>
      <c r="O293" s="81" t="str">
        <f t="shared" si="79"/>
        <v/>
      </c>
      <c r="P293" s="82" t="str">
        <f t="shared" si="80"/>
        <v/>
      </c>
      <c r="Q293" s="82" t="str">
        <f t="shared" si="81"/>
        <v/>
      </c>
      <c r="R293" s="90"/>
      <c r="S293" s="90"/>
      <c r="T293" s="90"/>
      <c r="U293" s="85" t="str">
        <f t="shared" ref="U293:U308" si="85">IF(M293="","",IF(AND(R293="",T293=""),M293*N293*Q293/O293,IF(AND(R293="",T293&lt;&gt;""),M293*N293*T293/O293,IF(AND(R293&lt;&gt;"",T293=""),M293*N293*Q293/R293,IF(AND(R293&lt;&gt;"",T293&lt;&gt;""),M293*N293*T293/R293)))))</f>
        <v/>
      </c>
      <c r="V293" s="92"/>
      <c r="W293" s="93"/>
      <c r="X293" s="94"/>
      <c r="Y293" s="87" t="str">
        <f t="shared" ref="Y293:Y308" si="86">IF(AND(U293="",V293=""),"",IF(U293="",N293*X293*V293*W293/100,X293*(U293+N293*V293*W293/100)))</f>
        <v/>
      </c>
      <c r="Z293" s="82" t="str">
        <f t="shared" ref="Z293:Z308" si="87">IF(Y293="","",N293*V293*X293*SQRT(1-(W293/100)^2)+AE293)</f>
        <v/>
      </c>
      <c r="AA293" s="88" t="str">
        <f t="shared" ref="AA293:AA308" si="88">IF(Y293="","",SQRT(Y293^2+Z293^2))</f>
        <v/>
      </c>
      <c r="AB293" s="11"/>
      <c r="AD293" s="14" t="str">
        <f t="shared" si="77"/>
        <v/>
      </c>
      <c r="AE293" s="13">
        <f t="shared" si="78"/>
        <v>0</v>
      </c>
      <c r="AG293" s="7" t="str">
        <f t="shared" si="82"/>
        <v/>
      </c>
      <c r="AH293" s="7" t="str">
        <f t="shared" si="83"/>
        <v/>
      </c>
      <c r="AI293" s="7" t="str">
        <f t="shared" si="84"/>
        <v/>
      </c>
    </row>
    <row r="294" spans="2:35" x14ac:dyDescent="0.15">
      <c r="B294" s="409"/>
      <c r="C294" s="410"/>
      <c r="D294" s="411"/>
      <c r="E294" s="411"/>
      <c r="F294" s="412"/>
      <c r="G294" s="413"/>
      <c r="H294" s="414"/>
      <c r="I294" s="415"/>
      <c r="J294" s="415"/>
      <c r="K294" s="415"/>
      <c r="L294" s="15"/>
      <c r="M294" s="26"/>
      <c r="N294" s="17"/>
      <c r="O294" s="81" t="str">
        <f t="shared" si="79"/>
        <v/>
      </c>
      <c r="P294" s="82" t="str">
        <f t="shared" si="80"/>
        <v/>
      </c>
      <c r="Q294" s="82" t="str">
        <f t="shared" si="81"/>
        <v/>
      </c>
      <c r="R294" s="90"/>
      <c r="S294" s="90"/>
      <c r="T294" s="90"/>
      <c r="U294" s="85" t="str">
        <f t="shared" si="85"/>
        <v/>
      </c>
      <c r="V294" s="92"/>
      <c r="W294" s="93"/>
      <c r="X294" s="94"/>
      <c r="Y294" s="87" t="str">
        <f t="shared" si="86"/>
        <v/>
      </c>
      <c r="Z294" s="82" t="str">
        <f t="shared" si="87"/>
        <v/>
      </c>
      <c r="AA294" s="88" t="str">
        <f t="shared" si="88"/>
        <v/>
      </c>
      <c r="AB294" s="11"/>
      <c r="AD294" s="14" t="str">
        <f t="shared" si="77"/>
        <v/>
      </c>
      <c r="AE294" s="13">
        <f t="shared" si="78"/>
        <v>0</v>
      </c>
      <c r="AG294" s="7" t="str">
        <f t="shared" si="82"/>
        <v/>
      </c>
      <c r="AH294" s="7" t="str">
        <f t="shared" si="83"/>
        <v/>
      </c>
      <c r="AI294" s="7" t="str">
        <f t="shared" si="84"/>
        <v/>
      </c>
    </row>
    <row r="295" spans="2:35" x14ac:dyDescent="0.15">
      <c r="B295" s="409"/>
      <c r="C295" s="410"/>
      <c r="D295" s="411"/>
      <c r="E295" s="411"/>
      <c r="F295" s="412"/>
      <c r="G295" s="413"/>
      <c r="H295" s="414"/>
      <c r="I295" s="415"/>
      <c r="J295" s="415"/>
      <c r="K295" s="415"/>
      <c r="L295" s="15"/>
      <c r="M295" s="26"/>
      <c r="N295" s="17"/>
      <c r="O295" s="81" t="str">
        <f t="shared" si="79"/>
        <v/>
      </c>
      <c r="P295" s="82" t="str">
        <f t="shared" si="80"/>
        <v/>
      </c>
      <c r="Q295" s="82" t="str">
        <f t="shared" si="81"/>
        <v/>
      </c>
      <c r="R295" s="90"/>
      <c r="S295" s="90"/>
      <c r="T295" s="90"/>
      <c r="U295" s="85" t="str">
        <f t="shared" si="85"/>
        <v/>
      </c>
      <c r="V295" s="92"/>
      <c r="W295" s="93"/>
      <c r="X295" s="94"/>
      <c r="Y295" s="87" t="str">
        <f t="shared" si="86"/>
        <v/>
      </c>
      <c r="Z295" s="82" t="str">
        <f t="shared" si="87"/>
        <v/>
      </c>
      <c r="AA295" s="88" t="str">
        <f t="shared" si="88"/>
        <v/>
      </c>
      <c r="AB295" s="11"/>
      <c r="AD295" s="14" t="str">
        <f t="shared" si="77"/>
        <v/>
      </c>
      <c r="AE295" s="13">
        <f t="shared" si="78"/>
        <v>0</v>
      </c>
      <c r="AG295" s="7" t="str">
        <f t="shared" si="82"/>
        <v/>
      </c>
      <c r="AH295" s="7" t="str">
        <f t="shared" si="83"/>
        <v/>
      </c>
      <c r="AI295" s="7" t="str">
        <f t="shared" si="84"/>
        <v/>
      </c>
    </row>
    <row r="296" spans="2:35" x14ac:dyDescent="0.15">
      <c r="B296" s="409"/>
      <c r="C296" s="410"/>
      <c r="D296" s="411"/>
      <c r="E296" s="411"/>
      <c r="F296" s="412"/>
      <c r="G296" s="413"/>
      <c r="H296" s="414"/>
      <c r="I296" s="415"/>
      <c r="J296" s="415"/>
      <c r="K296" s="415"/>
      <c r="L296" s="15"/>
      <c r="M296" s="26"/>
      <c r="N296" s="17"/>
      <c r="O296" s="81" t="str">
        <f t="shared" si="79"/>
        <v/>
      </c>
      <c r="P296" s="82" t="str">
        <f t="shared" si="80"/>
        <v/>
      </c>
      <c r="Q296" s="82" t="str">
        <f t="shared" si="81"/>
        <v/>
      </c>
      <c r="R296" s="90"/>
      <c r="S296" s="90"/>
      <c r="T296" s="90"/>
      <c r="U296" s="85" t="str">
        <f t="shared" si="85"/>
        <v/>
      </c>
      <c r="V296" s="92"/>
      <c r="W296" s="93"/>
      <c r="X296" s="94"/>
      <c r="Y296" s="87" t="str">
        <f t="shared" si="86"/>
        <v/>
      </c>
      <c r="Z296" s="82" t="str">
        <f t="shared" si="87"/>
        <v/>
      </c>
      <c r="AA296" s="88" t="str">
        <f t="shared" si="88"/>
        <v/>
      </c>
      <c r="AB296" s="11"/>
      <c r="AD296" s="14" t="str">
        <f t="shared" si="77"/>
        <v/>
      </c>
      <c r="AE296" s="13">
        <f t="shared" si="78"/>
        <v>0</v>
      </c>
      <c r="AG296" s="7" t="str">
        <f t="shared" si="82"/>
        <v/>
      </c>
      <c r="AH296" s="7" t="str">
        <f t="shared" si="83"/>
        <v/>
      </c>
      <c r="AI296" s="7" t="str">
        <f t="shared" si="84"/>
        <v/>
      </c>
    </row>
    <row r="297" spans="2:35" x14ac:dyDescent="0.15">
      <c r="B297" s="409"/>
      <c r="C297" s="410"/>
      <c r="D297" s="411"/>
      <c r="E297" s="411"/>
      <c r="F297" s="412"/>
      <c r="G297" s="413"/>
      <c r="H297" s="414"/>
      <c r="I297" s="415"/>
      <c r="J297" s="415"/>
      <c r="K297" s="415"/>
      <c r="L297" s="15"/>
      <c r="M297" s="26"/>
      <c r="N297" s="17"/>
      <c r="O297" s="81" t="str">
        <f t="shared" si="79"/>
        <v/>
      </c>
      <c r="P297" s="82" t="str">
        <f t="shared" si="80"/>
        <v/>
      </c>
      <c r="Q297" s="82" t="str">
        <f t="shared" si="81"/>
        <v/>
      </c>
      <c r="R297" s="90"/>
      <c r="S297" s="90"/>
      <c r="T297" s="90"/>
      <c r="U297" s="85" t="str">
        <f t="shared" si="85"/>
        <v/>
      </c>
      <c r="V297" s="92"/>
      <c r="W297" s="93"/>
      <c r="X297" s="94"/>
      <c r="Y297" s="87" t="str">
        <f t="shared" si="86"/>
        <v/>
      </c>
      <c r="Z297" s="82" t="str">
        <f t="shared" si="87"/>
        <v/>
      </c>
      <c r="AA297" s="88" t="str">
        <f t="shared" si="88"/>
        <v/>
      </c>
      <c r="AB297" s="11"/>
      <c r="AD297" s="14" t="str">
        <f t="shared" si="77"/>
        <v/>
      </c>
      <c r="AE297" s="13">
        <f t="shared" si="78"/>
        <v>0</v>
      </c>
      <c r="AG297" s="7" t="str">
        <f t="shared" si="82"/>
        <v/>
      </c>
      <c r="AH297" s="7" t="str">
        <f t="shared" si="83"/>
        <v/>
      </c>
      <c r="AI297" s="7" t="str">
        <f t="shared" si="84"/>
        <v/>
      </c>
    </row>
    <row r="298" spans="2:35" x14ac:dyDescent="0.15">
      <c r="B298" s="409"/>
      <c r="C298" s="410"/>
      <c r="D298" s="411"/>
      <c r="E298" s="411"/>
      <c r="F298" s="412"/>
      <c r="G298" s="413"/>
      <c r="H298" s="414"/>
      <c r="I298" s="415"/>
      <c r="J298" s="415"/>
      <c r="K298" s="415"/>
      <c r="L298" s="15"/>
      <c r="M298" s="26"/>
      <c r="N298" s="17"/>
      <c r="O298" s="81" t="str">
        <f t="shared" si="79"/>
        <v/>
      </c>
      <c r="P298" s="82" t="str">
        <f t="shared" si="80"/>
        <v/>
      </c>
      <c r="Q298" s="82" t="str">
        <f t="shared" si="81"/>
        <v/>
      </c>
      <c r="R298" s="90"/>
      <c r="S298" s="90"/>
      <c r="T298" s="90"/>
      <c r="U298" s="85" t="str">
        <f t="shared" si="85"/>
        <v/>
      </c>
      <c r="V298" s="92"/>
      <c r="W298" s="93"/>
      <c r="X298" s="94"/>
      <c r="Y298" s="87" t="str">
        <f t="shared" si="86"/>
        <v/>
      </c>
      <c r="Z298" s="82" t="str">
        <f t="shared" si="87"/>
        <v/>
      </c>
      <c r="AA298" s="88" t="str">
        <f t="shared" si="88"/>
        <v/>
      </c>
      <c r="AB298" s="11"/>
      <c r="AD298" s="14" t="str">
        <f t="shared" si="77"/>
        <v/>
      </c>
      <c r="AE298" s="13">
        <f t="shared" si="78"/>
        <v>0</v>
      </c>
      <c r="AG298" s="7" t="str">
        <f t="shared" si="82"/>
        <v/>
      </c>
      <c r="AH298" s="7" t="str">
        <f t="shared" si="83"/>
        <v/>
      </c>
      <c r="AI298" s="7" t="str">
        <f t="shared" si="84"/>
        <v/>
      </c>
    </row>
    <row r="299" spans="2:35" x14ac:dyDescent="0.15">
      <c r="B299" s="409"/>
      <c r="C299" s="410"/>
      <c r="D299" s="411"/>
      <c r="E299" s="411"/>
      <c r="F299" s="412"/>
      <c r="G299" s="413"/>
      <c r="H299" s="414"/>
      <c r="I299" s="415"/>
      <c r="J299" s="415"/>
      <c r="K299" s="415"/>
      <c r="L299" s="15"/>
      <c r="M299" s="26"/>
      <c r="N299" s="17"/>
      <c r="O299" s="81" t="str">
        <f t="shared" si="79"/>
        <v/>
      </c>
      <c r="P299" s="82" t="str">
        <f t="shared" si="80"/>
        <v/>
      </c>
      <c r="Q299" s="82" t="str">
        <f t="shared" si="81"/>
        <v/>
      </c>
      <c r="R299" s="90"/>
      <c r="S299" s="90"/>
      <c r="T299" s="90"/>
      <c r="U299" s="85" t="str">
        <f t="shared" si="85"/>
        <v/>
      </c>
      <c r="V299" s="92"/>
      <c r="W299" s="93"/>
      <c r="X299" s="94"/>
      <c r="Y299" s="87" t="str">
        <f t="shared" si="86"/>
        <v/>
      </c>
      <c r="Z299" s="82" t="str">
        <f t="shared" si="87"/>
        <v/>
      </c>
      <c r="AA299" s="88" t="str">
        <f t="shared" si="88"/>
        <v/>
      </c>
      <c r="AB299" s="11"/>
      <c r="AD299" s="14" t="str">
        <f t="shared" si="77"/>
        <v/>
      </c>
      <c r="AE299" s="13">
        <f t="shared" si="78"/>
        <v>0</v>
      </c>
      <c r="AG299" s="7" t="str">
        <f t="shared" si="82"/>
        <v/>
      </c>
      <c r="AH299" s="7" t="str">
        <f t="shared" si="83"/>
        <v/>
      </c>
      <c r="AI299" s="7" t="str">
        <f t="shared" si="84"/>
        <v/>
      </c>
    </row>
    <row r="300" spans="2:35" x14ac:dyDescent="0.15">
      <c r="B300" s="409"/>
      <c r="C300" s="410"/>
      <c r="D300" s="411"/>
      <c r="E300" s="411"/>
      <c r="F300" s="412"/>
      <c r="G300" s="413"/>
      <c r="H300" s="414"/>
      <c r="I300" s="415"/>
      <c r="J300" s="415"/>
      <c r="K300" s="415"/>
      <c r="L300" s="15"/>
      <c r="M300" s="26"/>
      <c r="N300" s="17"/>
      <c r="O300" s="81" t="str">
        <f t="shared" si="79"/>
        <v/>
      </c>
      <c r="P300" s="82" t="str">
        <f t="shared" si="80"/>
        <v/>
      </c>
      <c r="Q300" s="82" t="str">
        <f t="shared" si="81"/>
        <v/>
      </c>
      <c r="R300" s="90"/>
      <c r="S300" s="90"/>
      <c r="T300" s="90"/>
      <c r="U300" s="85" t="str">
        <f t="shared" si="85"/>
        <v/>
      </c>
      <c r="V300" s="92"/>
      <c r="W300" s="93"/>
      <c r="X300" s="94"/>
      <c r="Y300" s="87" t="str">
        <f t="shared" si="86"/>
        <v/>
      </c>
      <c r="Z300" s="82" t="str">
        <f t="shared" si="87"/>
        <v/>
      </c>
      <c r="AA300" s="88" t="str">
        <f t="shared" si="88"/>
        <v/>
      </c>
      <c r="AB300" s="11"/>
      <c r="AD300" s="14" t="str">
        <f t="shared" si="77"/>
        <v/>
      </c>
      <c r="AE300" s="13">
        <f t="shared" si="78"/>
        <v>0</v>
      </c>
      <c r="AG300" s="7" t="str">
        <f t="shared" si="82"/>
        <v/>
      </c>
      <c r="AH300" s="7" t="str">
        <f t="shared" si="83"/>
        <v/>
      </c>
      <c r="AI300" s="7" t="str">
        <f t="shared" si="84"/>
        <v/>
      </c>
    </row>
    <row r="301" spans="2:35" x14ac:dyDescent="0.15">
      <c r="B301" s="409"/>
      <c r="C301" s="410"/>
      <c r="D301" s="411"/>
      <c r="E301" s="411"/>
      <c r="F301" s="412"/>
      <c r="G301" s="413"/>
      <c r="H301" s="414"/>
      <c r="I301" s="415"/>
      <c r="J301" s="415"/>
      <c r="K301" s="415"/>
      <c r="L301" s="15"/>
      <c r="M301" s="26"/>
      <c r="N301" s="17"/>
      <c r="O301" s="81" t="str">
        <f t="shared" si="79"/>
        <v/>
      </c>
      <c r="P301" s="82" t="str">
        <f t="shared" si="80"/>
        <v/>
      </c>
      <c r="Q301" s="82" t="str">
        <f t="shared" si="81"/>
        <v/>
      </c>
      <c r="R301" s="90"/>
      <c r="S301" s="90"/>
      <c r="T301" s="90"/>
      <c r="U301" s="85" t="str">
        <f t="shared" si="85"/>
        <v/>
      </c>
      <c r="V301" s="92"/>
      <c r="W301" s="93"/>
      <c r="X301" s="94"/>
      <c r="Y301" s="87" t="str">
        <f t="shared" si="86"/>
        <v/>
      </c>
      <c r="Z301" s="82" t="str">
        <f t="shared" si="87"/>
        <v/>
      </c>
      <c r="AA301" s="88" t="str">
        <f t="shared" si="88"/>
        <v/>
      </c>
      <c r="AB301" s="11"/>
      <c r="AD301" s="14" t="str">
        <f t="shared" si="77"/>
        <v/>
      </c>
      <c r="AE301" s="13">
        <f t="shared" si="78"/>
        <v>0</v>
      </c>
      <c r="AG301" s="7" t="str">
        <f t="shared" si="82"/>
        <v/>
      </c>
      <c r="AH301" s="7" t="str">
        <f t="shared" si="83"/>
        <v/>
      </c>
      <c r="AI301" s="7" t="str">
        <f t="shared" si="84"/>
        <v/>
      </c>
    </row>
    <row r="302" spans="2:35" x14ac:dyDescent="0.15">
      <c r="B302" s="409"/>
      <c r="C302" s="410"/>
      <c r="D302" s="411"/>
      <c r="E302" s="411"/>
      <c r="F302" s="412"/>
      <c r="G302" s="413"/>
      <c r="H302" s="414"/>
      <c r="I302" s="415"/>
      <c r="J302" s="415"/>
      <c r="K302" s="415"/>
      <c r="L302" s="15"/>
      <c r="M302" s="26"/>
      <c r="N302" s="17"/>
      <c r="O302" s="81" t="str">
        <f t="shared" si="79"/>
        <v/>
      </c>
      <c r="P302" s="82" t="str">
        <f t="shared" si="80"/>
        <v/>
      </c>
      <c r="Q302" s="82" t="str">
        <f t="shared" si="81"/>
        <v/>
      </c>
      <c r="R302" s="90"/>
      <c r="S302" s="90"/>
      <c r="T302" s="90"/>
      <c r="U302" s="85" t="str">
        <f t="shared" si="85"/>
        <v/>
      </c>
      <c r="V302" s="92"/>
      <c r="W302" s="93"/>
      <c r="X302" s="94"/>
      <c r="Y302" s="87" t="str">
        <f t="shared" si="86"/>
        <v/>
      </c>
      <c r="Z302" s="82" t="str">
        <f t="shared" si="87"/>
        <v/>
      </c>
      <c r="AA302" s="88" t="str">
        <f t="shared" si="88"/>
        <v/>
      </c>
      <c r="AB302" s="11"/>
      <c r="AD302" s="14" t="str">
        <f t="shared" si="77"/>
        <v/>
      </c>
      <c r="AE302" s="13">
        <f t="shared" si="78"/>
        <v>0</v>
      </c>
      <c r="AG302" s="7" t="str">
        <f t="shared" si="82"/>
        <v/>
      </c>
      <c r="AH302" s="7" t="str">
        <f t="shared" si="83"/>
        <v/>
      </c>
      <c r="AI302" s="7" t="str">
        <f t="shared" si="84"/>
        <v/>
      </c>
    </row>
    <row r="303" spans="2:35" x14ac:dyDescent="0.15">
      <c r="B303" s="409"/>
      <c r="C303" s="410"/>
      <c r="D303" s="411"/>
      <c r="E303" s="411"/>
      <c r="F303" s="412"/>
      <c r="G303" s="413"/>
      <c r="H303" s="414"/>
      <c r="I303" s="415"/>
      <c r="J303" s="415"/>
      <c r="K303" s="415"/>
      <c r="L303" s="15"/>
      <c r="M303" s="26"/>
      <c r="N303" s="17"/>
      <c r="O303" s="81" t="str">
        <f t="shared" si="79"/>
        <v/>
      </c>
      <c r="P303" s="82" t="str">
        <f t="shared" si="80"/>
        <v/>
      </c>
      <c r="Q303" s="82" t="str">
        <f t="shared" si="81"/>
        <v/>
      </c>
      <c r="R303" s="90"/>
      <c r="S303" s="90"/>
      <c r="T303" s="90"/>
      <c r="U303" s="85" t="str">
        <f t="shared" si="85"/>
        <v/>
      </c>
      <c r="V303" s="92"/>
      <c r="W303" s="93"/>
      <c r="X303" s="94"/>
      <c r="Y303" s="87" t="str">
        <f t="shared" si="86"/>
        <v/>
      </c>
      <c r="Z303" s="82" t="str">
        <f t="shared" si="87"/>
        <v/>
      </c>
      <c r="AA303" s="88" t="str">
        <f t="shared" si="88"/>
        <v/>
      </c>
      <c r="AB303" s="11"/>
      <c r="AD303" s="14" t="str">
        <f t="shared" si="77"/>
        <v/>
      </c>
      <c r="AE303" s="13">
        <f t="shared" si="78"/>
        <v>0</v>
      </c>
      <c r="AG303" s="7" t="str">
        <f t="shared" si="82"/>
        <v/>
      </c>
      <c r="AH303" s="7" t="str">
        <f t="shared" si="83"/>
        <v/>
      </c>
      <c r="AI303" s="7" t="str">
        <f t="shared" si="84"/>
        <v/>
      </c>
    </row>
    <row r="304" spans="2:35" x14ac:dyDescent="0.15">
      <c r="B304" s="409"/>
      <c r="C304" s="410"/>
      <c r="D304" s="411"/>
      <c r="E304" s="411"/>
      <c r="F304" s="412"/>
      <c r="G304" s="413"/>
      <c r="H304" s="414"/>
      <c r="I304" s="415"/>
      <c r="J304" s="415"/>
      <c r="K304" s="415"/>
      <c r="L304" s="15"/>
      <c r="M304" s="26"/>
      <c r="N304" s="17"/>
      <c r="O304" s="81" t="str">
        <f t="shared" si="79"/>
        <v/>
      </c>
      <c r="P304" s="82" t="str">
        <f t="shared" si="80"/>
        <v/>
      </c>
      <c r="Q304" s="82" t="str">
        <f t="shared" si="81"/>
        <v/>
      </c>
      <c r="R304" s="90"/>
      <c r="S304" s="90"/>
      <c r="T304" s="90"/>
      <c r="U304" s="85" t="str">
        <f t="shared" si="85"/>
        <v/>
      </c>
      <c r="V304" s="92"/>
      <c r="W304" s="93"/>
      <c r="X304" s="94"/>
      <c r="Y304" s="87" t="str">
        <f t="shared" si="86"/>
        <v/>
      </c>
      <c r="Z304" s="82" t="str">
        <f t="shared" si="87"/>
        <v/>
      </c>
      <c r="AA304" s="88" t="str">
        <f t="shared" si="88"/>
        <v/>
      </c>
      <c r="AB304" s="11"/>
      <c r="AD304" s="14" t="str">
        <f t="shared" si="77"/>
        <v/>
      </c>
      <c r="AE304" s="13">
        <f t="shared" si="78"/>
        <v>0</v>
      </c>
      <c r="AG304" s="7" t="str">
        <f t="shared" si="82"/>
        <v/>
      </c>
      <c r="AH304" s="7" t="str">
        <f t="shared" si="83"/>
        <v/>
      </c>
      <c r="AI304" s="7" t="str">
        <f t="shared" si="84"/>
        <v/>
      </c>
    </row>
    <row r="305" spans="2:35" x14ac:dyDescent="0.15">
      <c r="B305" s="409"/>
      <c r="C305" s="410"/>
      <c r="D305" s="411"/>
      <c r="E305" s="411"/>
      <c r="F305" s="412"/>
      <c r="G305" s="413"/>
      <c r="H305" s="414"/>
      <c r="I305" s="415"/>
      <c r="J305" s="415"/>
      <c r="K305" s="415"/>
      <c r="L305" s="15"/>
      <c r="M305" s="26"/>
      <c r="N305" s="17"/>
      <c r="O305" s="81" t="str">
        <f t="shared" si="79"/>
        <v/>
      </c>
      <c r="P305" s="82" t="str">
        <f t="shared" si="80"/>
        <v/>
      </c>
      <c r="Q305" s="82" t="str">
        <f t="shared" si="81"/>
        <v/>
      </c>
      <c r="R305" s="90"/>
      <c r="S305" s="90"/>
      <c r="T305" s="90"/>
      <c r="U305" s="85" t="str">
        <f t="shared" si="85"/>
        <v/>
      </c>
      <c r="V305" s="92"/>
      <c r="W305" s="93"/>
      <c r="X305" s="94"/>
      <c r="Y305" s="87" t="str">
        <f t="shared" si="86"/>
        <v/>
      </c>
      <c r="Z305" s="82" t="str">
        <f t="shared" si="87"/>
        <v/>
      </c>
      <c r="AA305" s="88" t="str">
        <f t="shared" si="88"/>
        <v/>
      </c>
      <c r="AB305" s="11"/>
      <c r="AD305" s="14" t="str">
        <f t="shared" si="77"/>
        <v/>
      </c>
      <c r="AE305" s="13">
        <f t="shared" si="78"/>
        <v>0</v>
      </c>
      <c r="AG305" s="7" t="str">
        <f t="shared" si="82"/>
        <v/>
      </c>
      <c r="AH305" s="7" t="str">
        <f t="shared" si="83"/>
        <v/>
      </c>
      <c r="AI305" s="7" t="str">
        <f t="shared" si="84"/>
        <v/>
      </c>
    </row>
    <row r="306" spans="2:35" x14ac:dyDescent="0.15">
      <c r="B306" s="409"/>
      <c r="C306" s="410"/>
      <c r="D306" s="411"/>
      <c r="E306" s="411"/>
      <c r="F306" s="412"/>
      <c r="G306" s="413"/>
      <c r="H306" s="414"/>
      <c r="I306" s="415"/>
      <c r="J306" s="415"/>
      <c r="K306" s="415"/>
      <c r="L306" s="15"/>
      <c r="M306" s="26"/>
      <c r="N306" s="17"/>
      <c r="O306" s="81" t="str">
        <f t="shared" si="79"/>
        <v/>
      </c>
      <c r="P306" s="82" t="str">
        <f t="shared" si="80"/>
        <v/>
      </c>
      <c r="Q306" s="82" t="str">
        <f t="shared" si="81"/>
        <v/>
      </c>
      <c r="R306" s="90"/>
      <c r="S306" s="90"/>
      <c r="T306" s="90"/>
      <c r="U306" s="85" t="str">
        <f t="shared" si="85"/>
        <v/>
      </c>
      <c r="V306" s="92"/>
      <c r="W306" s="93"/>
      <c r="X306" s="94"/>
      <c r="Y306" s="87" t="str">
        <f t="shared" si="86"/>
        <v/>
      </c>
      <c r="Z306" s="82" t="str">
        <f t="shared" si="87"/>
        <v/>
      </c>
      <c r="AA306" s="88" t="str">
        <f t="shared" si="88"/>
        <v/>
      </c>
      <c r="AB306" s="11"/>
      <c r="AD306" s="14" t="str">
        <f t="shared" si="77"/>
        <v/>
      </c>
      <c r="AE306" s="13">
        <f t="shared" si="78"/>
        <v>0</v>
      </c>
      <c r="AG306" s="7" t="str">
        <f t="shared" si="82"/>
        <v/>
      </c>
      <c r="AH306" s="7" t="str">
        <f t="shared" si="83"/>
        <v/>
      </c>
      <c r="AI306" s="7" t="str">
        <f t="shared" si="84"/>
        <v/>
      </c>
    </row>
    <row r="307" spans="2:35" x14ac:dyDescent="0.15">
      <c r="B307" s="409"/>
      <c r="C307" s="410"/>
      <c r="D307" s="411"/>
      <c r="E307" s="411"/>
      <c r="F307" s="412"/>
      <c r="G307" s="413"/>
      <c r="H307" s="414"/>
      <c r="I307" s="415"/>
      <c r="J307" s="415"/>
      <c r="K307" s="415"/>
      <c r="L307" s="15"/>
      <c r="M307" s="26"/>
      <c r="N307" s="17"/>
      <c r="O307" s="81" t="str">
        <f t="shared" si="79"/>
        <v/>
      </c>
      <c r="P307" s="82" t="str">
        <f t="shared" si="80"/>
        <v/>
      </c>
      <c r="Q307" s="82" t="str">
        <f t="shared" si="81"/>
        <v/>
      </c>
      <c r="R307" s="90"/>
      <c r="S307" s="90"/>
      <c r="T307" s="90"/>
      <c r="U307" s="85" t="str">
        <f t="shared" si="85"/>
        <v/>
      </c>
      <c r="V307" s="92"/>
      <c r="W307" s="93"/>
      <c r="X307" s="94"/>
      <c r="Y307" s="87" t="str">
        <f t="shared" si="86"/>
        <v/>
      </c>
      <c r="Z307" s="82" t="str">
        <f t="shared" si="87"/>
        <v/>
      </c>
      <c r="AA307" s="88" t="str">
        <f t="shared" si="88"/>
        <v/>
      </c>
      <c r="AB307" s="11"/>
      <c r="AD307" s="14" t="str">
        <f t="shared" si="77"/>
        <v/>
      </c>
      <c r="AE307" s="13">
        <f t="shared" si="78"/>
        <v>0</v>
      </c>
      <c r="AG307" s="7" t="str">
        <f t="shared" si="82"/>
        <v/>
      </c>
      <c r="AH307" s="7" t="str">
        <f t="shared" si="83"/>
        <v/>
      </c>
      <c r="AI307" s="7" t="str">
        <f t="shared" si="84"/>
        <v/>
      </c>
    </row>
    <row r="308" spans="2:35" ht="12.75" thickBot="1" x14ac:dyDescent="0.2">
      <c r="B308" s="418"/>
      <c r="C308" s="419"/>
      <c r="D308" s="420"/>
      <c r="E308" s="420"/>
      <c r="F308" s="421"/>
      <c r="G308" s="422"/>
      <c r="H308" s="423"/>
      <c r="I308" s="424"/>
      <c r="J308" s="424"/>
      <c r="K308" s="424"/>
      <c r="L308" s="16"/>
      <c r="M308" s="27"/>
      <c r="N308" s="18"/>
      <c r="O308" s="83" t="str">
        <f t="shared" si="79"/>
        <v/>
      </c>
      <c r="P308" s="84" t="str">
        <f t="shared" si="80"/>
        <v/>
      </c>
      <c r="Q308" s="84" t="str">
        <f t="shared" si="81"/>
        <v/>
      </c>
      <c r="R308" s="91"/>
      <c r="S308" s="91"/>
      <c r="T308" s="91"/>
      <c r="U308" s="86" t="str">
        <f t="shared" si="85"/>
        <v/>
      </c>
      <c r="V308" s="95"/>
      <c r="W308" s="96"/>
      <c r="X308" s="97"/>
      <c r="Y308" s="89" t="str">
        <f t="shared" si="86"/>
        <v/>
      </c>
      <c r="Z308" s="84" t="str">
        <f t="shared" si="87"/>
        <v/>
      </c>
      <c r="AA308" s="102" t="str">
        <f t="shared" si="88"/>
        <v/>
      </c>
      <c r="AB308" s="12"/>
      <c r="AD308" s="14" t="str">
        <f t="shared" si="77"/>
        <v/>
      </c>
      <c r="AE308" s="13">
        <f t="shared" si="78"/>
        <v>0</v>
      </c>
      <c r="AG308" s="7" t="str">
        <f t="shared" si="82"/>
        <v/>
      </c>
      <c r="AH308" s="7" t="str">
        <f t="shared" si="83"/>
        <v/>
      </c>
      <c r="AI308" s="7" t="str">
        <f t="shared" si="84"/>
        <v/>
      </c>
    </row>
  </sheetData>
  <sheetProtection password="B220" sheet="1" objects="1" scenarios="1" formatCells="0"/>
  <mergeCells count="983">
    <mergeCell ref="C52:E52"/>
    <mergeCell ref="F52:G52"/>
    <mergeCell ref="H52:K52"/>
    <mergeCell ref="C53:E53"/>
    <mergeCell ref="F53:G53"/>
    <mergeCell ref="H53:K53"/>
    <mergeCell ref="C50:E50"/>
    <mergeCell ref="F50:G50"/>
    <mergeCell ref="H50:K50"/>
    <mergeCell ref="C51:E51"/>
    <mergeCell ref="F51:G51"/>
    <mergeCell ref="H51:K51"/>
    <mergeCell ref="C48:E48"/>
    <mergeCell ref="F48:G48"/>
    <mergeCell ref="H48:K48"/>
    <mergeCell ref="C49:E49"/>
    <mergeCell ref="F49:G49"/>
    <mergeCell ref="C45:E45"/>
    <mergeCell ref="F45:G45"/>
    <mergeCell ref="H45:K45"/>
    <mergeCell ref="H49:K49"/>
    <mergeCell ref="C46:E46"/>
    <mergeCell ref="F46:G46"/>
    <mergeCell ref="H46:K46"/>
    <mergeCell ref="C47:E47"/>
    <mergeCell ref="F47:G47"/>
    <mergeCell ref="H47:K47"/>
    <mergeCell ref="C42:E42"/>
    <mergeCell ref="F42:G42"/>
    <mergeCell ref="H42:K42"/>
    <mergeCell ref="C43:E43"/>
    <mergeCell ref="F43:G43"/>
    <mergeCell ref="H43:K43"/>
    <mergeCell ref="C44:E44"/>
    <mergeCell ref="F44:G44"/>
    <mergeCell ref="H44:K44"/>
    <mergeCell ref="C39:E39"/>
    <mergeCell ref="F39:G39"/>
    <mergeCell ref="H39:K39"/>
    <mergeCell ref="C40:E40"/>
    <mergeCell ref="F40:G40"/>
    <mergeCell ref="H40:K40"/>
    <mergeCell ref="C41:E41"/>
    <mergeCell ref="F41:G41"/>
    <mergeCell ref="H41:K41"/>
    <mergeCell ref="C36:E36"/>
    <mergeCell ref="F36:G36"/>
    <mergeCell ref="H36:K36"/>
    <mergeCell ref="C37:E37"/>
    <mergeCell ref="F37:G37"/>
    <mergeCell ref="H37:K37"/>
    <mergeCell ref="C38:E38"/>
    <mergeCell ref="F38:G38"/>
    <mergeCell ref="H38:K38"/>
    <mergeCell ref="C33:E33"/>
    <mergeCell ref="F33:G33"/>
    <mergeCell ref="H33:K33"/>
    <mergeCell ref="C34:E34"/>
    <mergeCell ref="F34:G34"/>
    <mergeCell ref="H34:K34"/>
    <mergeCell ref="C35:E35"/>
    <mergeCell ref="F35:G35"/>
    <mergeCell ref="H35:K35"/>
    <mergeCell ref="C30:E30"/>
    <mergeCell ref="F30:G30"/>
    <mergeCell ref="H30:K30"/>
    <mergeCell ref="C31:E31"/>
    <mergeCell ref="F31:G31"/>
    <mergeCell ref="H31:K31"/>
    <mergeCell ref="C32:E32"/>
    <mergeCell ref="F32:G32"/>
    <mergeCell ref="H32:K32"/>
    <mergeCell ref="C16:E16"/>
    <mergeCell ref="F16:G16"/>
    <mergeCell ref="H16:K16"/>
    <mergeCell ref="C13:E13"/>
    <mergeCell ref="F13:G13"/>
    <mergeCell ref="H13:K13"/>
    <mergeCell ref="C14:E14"/>
    <mergeCell ref="F14:G14"/>
    <mergeCell ref="H14:K14"/>
    <mergeCell ref="C15:E15"/>
    <mergeCell ref="F15:G15"/>
    <mergeCell ref="H15:K15"/>
    <mergeCell ref="X3:AB4"/>
    <mergeCell ref="AB8:AB9"/>
    <mergeCell ref="C8:E9"/>
    <mergeCell ref="C12:E12"/>
    <mergeCell ref="F8:G9"/>
    <mergeCell ref="F12:G12"/>
    <mergeCell ref="H8:K9"/>
    <mergeCell ref="J6:L6"/>
    <mergeCell ref="M7:O7"/>
    <mergeCell ref="U6:W6"/>
    <mergeCell ref="C11:E11"/>
    <mergeCell ref="F11:G11"/>
    <mergeCell ref="H11:K11"/>
    <mergeCell ref="X5:Z5"/>
    <mergeCell ref="AA5:AB5"/>
    <mergeCell ref="C10:E10"/>
    <mergeCell ref="F10:G10"/>
    <mergeCell ref="H10:K10"/>
    <mergeCell ref="M5:O5"/>
    <mergeCell ref="M6:O6"/>
    <mergeCell ref="B7:D7"/>
    <mergeCell ref="X8:X9"/>
    <mergeCell ref="X6:AB7"/>
    <mergeCell ref="H29:K29"/>
    <mergeCell ref="H24:K24"/>
    <mergeCell ref="H25:K25"/>
    <mergeCell ref="H26:K26"/>
    <mergeCell ref="H27:K27"/>
    <mergeCell ref="U2:W2"/>
    <mergeCell ref="U3:W3"/>
    <mergeCell ref="U4:W4"/>
    <mergeCell ref="U5:V5"/>
    <mergeCell ref="U7:V7"/>
    <mergeCell ref="Q3:S3"/>
    <mergeCell ref="Q4:S4"/>
    <mergeCell ref="Q5:S5"/>
    <mergeCell ref="Q6:S6"/>
    <mergeCell ref="Q2:T2"/>
    <mergeCell ref="N8:N9"/>
    <mergeCell ref="O8:Q8"/>
    <mergeCell ref="R8:T8"/>
    <mergeCell ref="Q7:S7"/>
    <mergeCell ref="M2:P2"/>
    <mergeCell ref="J2:K2"/>
    <mergeCell ref="J5:K5"/>
    <mergeCell ref="J7:L7"/>
    <mergeCell ref="H12:K12"/>
    <mergeCell ref="C19:E19"/>
    <mergeCell ref="F19:G19"/>
    <mergeCell ref="C20:E20"/>
    <mergeCell ref="F20:G20"/>
    <mergeCell ref="H17:K17"/>
    <mergeCell ref="H18:K18"/>
    <mergeCell ref="H19:K19"/>
    <mergeCell ref="H20:K20"/>
    <mergeCell ref="H28:K28"/>
    <mergeCell ref="C27:E27"/>
    <mergeCell ref="F27:G27"/>
    <mergeCell ref="F26:G26"/>
    <mergeCell ref="C24:E24"/>
    <mergeCell ref="C28:E28"/>
    <mergeCell ref="F28:G28"/>
    <mergeCell ref="C25:E25"/>
    <mergeCell ref="F25:G25"/>
    <mergeCell ref="C26:E26"/>
    <mergeCell ref="F24:G24"/>
    <mergeCell ref="C23:E23"/>
    <mergeCell ref="F23:G23"/>
    <mergeCell ref="H23:K23"/>
    <mergeCell ref="C21:E21"/>
    <mergeCell ref="E2:G2"/>
    <mergeCell ref="E3:G3"/>
    <mergeCell ref="E4:G4"/>
    <mergeCell ref="E5:G7"/>
    <mergeCell ref="C29:E29"/>
    <mergeCell ref="F29:G29"/>
    <mergeCell ref="M3:O3"/>
    <mergeCell ref="M4:O4"/>
    <mergeCell ref="H5:H7"/>
    <mergeCell ref="B2:D2"/>
    <mergeCell ref="B3:D3"/>
    <mergeCell ref="B4:D4"/>
    <mergeCell ref="B6:D6"/>
    <mergeCell ref="J3:K3"/>
    <mergeCell ref="J4:K4"/>
    <mergeCell ref="F21:G21"/>
    <mergeCell ref="H21:K21"/>
    <mergeCell ref="C22:E22"/>
    <mergeCell ref="F22:G22"/>
    <mergeCell ref="C17:E17"/>
    <mergeCell ref="F17:G17"/>
    <mergeCell ref="C18:E18"/>
    <mergeCell ref="F18:G18"/>
    <mergeCell ref="H22:K22"/>
    <mergeCell ref="X55:AB56"/>
    <mergeCell ref="B56:D56"/>
    <mergeCell ref="E56:G56"/>
    <mergeCell ref="J56:K56"/>
    <mergeCell ref="M56:O56"/>
    <mergeCell ref="Q56:S56"/>
    <mergeCell ref="U56:W56"/>
    <mergeCell ref="Q54:T54"/>
    <mergeCell ref="U54:W54"/>
    <mergeCell ref="B55:D55"/>
    <mergeCell ref="E55:G55"/>
    <mergeCell ref="J55:K55"/>
    <mergeCell ref="M55:O55"/>
    <mergeCell ref="Q55:S55"/>
    <mergeCell ref="U55:W55"/>
    <mergeCell ref="B54:D54"/>
    <mergeCell ref="E54:G54"/>
    <mergeCell ref="M54:P54"/>
    <mergeCell ref="J54:K54"/>
    <mergeCell ref="B59:D59"/>
    <mergeCell ref="J59:L59"/>
    <mergeCell ref="M59:O59"/>
    <mergeCell ref="Q59:S59"/>
    <mergeCell ref="U59:V59"/>
    <mergeCell ref="B58:D58"/>
    <mergeCell ref="J58:L58"/>
    <mergeCell ref="X57:Z57"/>
    <mergeCell ref="C63:E63"/>
    <mergeCell ref="F63:G63"/>
    <mergeCell ref="H63:K63"/>
    <mergeCell ref="X58:AB59"/>
    <mergeCell ref="AA57:AB57"/>
    <mergeCell ref="E57:G59"/>
    <mergeCell ref="H57:H59"/>
    <mergeCell ref="J57:K57"/>
    <mergeCell ref="M57:O57"/>
    <mergeCell ref="M58:O58"/>
    <mergeCell ref="Q58:S58"/>
    <mergeCell ref="Q57:S57"/>
    <mergeCell ref="U57:V57"/>
    <mergeCell ref="U58:W58"/>
    <mergeCell ref="C64:E64"/>
    <mergeCell ref="F64:G64"/>
    <mergeCell ref="H64:K64"/>
    <mergeCell ref="O60:Q60"/>
    <mergeCell ref="R60:T60"/>
    <mergeCell ref="AB60:AB61"/>
    <mergeCell ref="C62:E62"/>
    <mergeCell ref="F62:G62"/>
    <mergeCell ref="H62:K62"/>
    <mergeCell ref="C60:E61"/>
    <mergeCell ref="F60:G61"/>
    <mergeCell ref="H60:K61"/>
    <mergeCell ref="N60:N61"/>
    <mergeCell ref="X60:X61"/>
    <mergeCell ref="C65:E65"/>
    <mergeCell ref="F65:G65"/>
    <mergeCell ref="H65:K65"/>
    <mergeCell ref="C67:E67"/>
    <mergeCell ref="F67:G67"/>
    <mergeCell ref="H67:K67"/>
    <mergeCell ref="C66:E66"/>
    <mergeCell ref="F66:G66"/>
    <mergeCell ref="H66:K66"/>
    <mergeCell ref="C70:E70"/>
    <mergeCell ref="F70:G70"/>
    <mergeCell ref="H70:K70"/>
    <mergeCell ref="C71:E71"/>
    <mergeCell ref="F71:G71"/>
    <mergeCell ref="H71:K71"/>
    <mergeCell ref="C68:E68"/>
    <mergeCell ref="F68:G68"/>
    <mergeCell ref="H68:K68"/>
    <mergeCell ref="C69:E69"/>
    <mergeCell ref="F69:G69"/>
    <mergeCell ref="H69:K69"/>
    <mergeCell ref="C74:E74"/>
    <mergeCell ref="F74:G74"/>
    <mergeCell ref="H74:K74"/>
    <mergeCell ref="C75:E75"/>
    <mergeCell ref="F75:G75"/>
    <mergeCell ref="H75:K75"/>
    <mergeCell ref="C72:E72"/>
    <mergeCell ref="F72:G72"/>
    <mergeCell ref="H72:K72"/>
    <mergeCell ref="C73:E73"/>
    <mergeCell ref="F73:G73"/>
    <mergeCell ref="H73:K73"/>
    <mergeCell ref="C78:E78"/>
    <mergeCell ref="F78:G78"/>
    <mergeCell ref="H78:K78"/>
    <mergeCell ref="C79:E79"/>
    <mergeCell ref="F79:G79"/>
    <mergeCell ref="H79:K79"/>
    <mergeCell ref="C76:E76"/>
    <mergeCell ref="F76:G76"/>
    <mergeCell ref="H76:K76"/>
    <mergeCell ref="C77:E77"/>
    <mergeCell ref="F77:G77"/>
    <mergeCell ref="H77:K77"/>
    <mergeCell ref="C82:E82"/>
    <mergeCell ref="F82:G82"/>
    <mergeCell ref="H82:K82"/>
    <mergeCell ref="C83:E83"/>
    <mergeCell ref="F83:G83"/>
    <mergeCell ref="H83:K83"/>
    <mergeCell ref="C80:E80"/>
    <mergeCell ref="F80:G80"/>
    <mergeCell ref="H80:K80"/>
    <mergeCell ref="C81:E81"/>
    <mergeCell ref="F81:G81"/>
    <mergeCell ref="H81:K81"/>
    <mergeCell ref="C86:E86"/>
    <mergeCell ref="F86:G86"/>
    <mergeCell ref="H86:K86"/>
    <mergeCell ref="C87:E87"/>
    <mergeCell ref="F87:G87"/>
    <mergeCell ref="H87:K87"/>
    <mergeCell ref="C84:E84"/>
    <mergeCell ref="F84:G84"/>
    <mergeCell ref="H84:K84"/>
    <mergeCell ref="C85:E85"/>
    <mergeCell ref="F85:G85"/>
    <mergeCell ref="H85:K85"/>
    <mergeCell ref="C90:E90"/>
    <mergeCell ref="F90:G90"/>
    <mergeCell ref="H90:K90"/>
    <mergeCell ref="C91:E91"/>
    <mergeCell ref="F91:G91"/>
    <mergeCell ref="H91:K91"/>
    <mergeCell ref="C88:E88"/>
    <mergeCell ref="F88:G88"/>
    <mergeCell ref="H88:K88"/>
    <mergeCell ref="C89:E89"/>
    <mergeCell ref="F89:G89"/>
    <mergeCell ref="H89:K89"/>
    <mergeCell ref="C94:E94"/>
    <mergeCell ref="F94:G94"/>
    <mergeCell ref="H94:K94"/>
    <mergeCell ref="C95:E95"/>
    <mergeCell ref="F95:G95"/>
    <mergeCell ref="H95:K95"/>
    <mergeCell ref="C92:E92"/>
    <mergeCell ref="F92:G92"/>
    <mergeCell ref="H92:K92"/>
    <mergeCell ref="C93:E93"/>
    <mergeCell ref="F93:G93"/>
    <mergeCell ref="H93:K93"/>
    <mergeCell ref="C98:E98"/>
    <mergeCell ref="F98:G98"/>
    <mergeCell ref="H98:K98"/>
    <mergeCell ref="C99:E99"/>
    <mergeCell ref="F99:G99"/>
    <mergeCell ref="H99:K99"/>
    <mergeCell ref="C96:E96"/>
    <mergeCell ref="F96:G96"/>
    <mergeCell ref="H96:K96"/>
    <mergeCell ref="C97:E97"/>
    <mergeCell ref="F97:G97"/>
    <mergeCell ref="H97:K97"/>
    <mergeCell ref="C102:E102"/>
    <mergeCell ref="F102:G102"/>
    <mergeCell ref="H102:K102"/>
    <mergeCell ref="C103:E103"/>
    <mergeCell ref="F103:G103"/>
    <mergeCell ref="H103:K103"/>
    <mergeCell ref="C100:E100"/>
    <mergeCell ref="F100:G100"/>
    <mergeCell ref="H100:K100"/>
    <mergeCell ref="C101:E101"/>
    <mergeCell ref="F101:G101"/>
    <mergeCell ref="H101:K101"/>
    <mergeCell ref="C105:E105"/>
    <mergeCell ref="F105:G105"/>
    <mergeCell ref="H105:K105"/>
    <mergeCell ref="C106:E106"/>
    <mergeCell ref="F106:G106"/>
    <mergeCell ref="H106:K106"/>
    <mergeCell ref="C104:E104"/>
    <mergeCell ref="F104:G104"/>
    <mergeCell ref="H104:K104"/>
    <mergeCell ref="C109:E109"/>
    <mergeCell ref="F109:G109"/>
    <mergeCell ref="H109:K109"/>
    <mergeCell ref="C110:E110"/>
    <mergeCell ref="F110:G110"/>
    <mergeCell ref="H110:K110"/>
    <mergeCell ref="C107:E107"/>
    <mergeCell ref="F107:G107"/>
    <mergeCell ref="H107:K107"/>
    <mergeCell ref="C108:E108"/>
    <mergeCell ref="F108:G108"/>
    <mergeCell ref="H108:K108"/>
    <mergeCell ref="C113:E113"/>
    <mergeCell ref="F113:G113"/>
    <mergeCell ref="H113:K113"/>
    <mergeCell ref="C114:E114"/>
    <mergeCell ref="F114:G114"/>
    <mergeCell ref="H114:K114"/>
    <mergeCell ref="C111:E111"/>
    <mergeCell ref="F111:G111"/>
    <mergeCell ref="H111:K111"/>
    <mergeCell ref="C112:E112"/>
    <mergeCell ref="F112:G112"/>
    <mergeCell ref="H112:K112"/>
    <mergeCell ref="C117:E117"/>
    <mergeCell ref="F117:G117"/>
    <mergeCell ref="H117:K117"/>
    <mergeCell ref="C118:E118"/>
    <mergeCell ref="F118:G118"/>
    <mergeCell ref="H118:K118"/>
    <mergeCell ref="C115:E115"/>
    <mergeCell ref="F115:G115"/>
    <mergeCell ref="H115:K115"/>
    <mergeCell ref="C116:E116"/>
    <mergeCell ref="F116:G116"/>
    <mergeCell ref="H116:K116"/>
    <mergeCell ref="C121:E121"/>
    <mergeCell ref="F121:G121"/>
    <mergeCell ref="H121:K121"/>
    <mergeCell ref="C122:E122"/>
    <mergeCell ref="F122:G122"/>
    <mergeCell ref="H122:K122"/>
    <mergeCell ref="C119:E119"/>
    <mergeCell ref="F119:G119"/>
    <mergeCell ref="H119:K119"/>
    <mergeCell ref="C120:E120"/>
    <mergeCell ref="F120:G120"/>
    <mergeCell ref="H120:K120"/>
    <mergeCell ref="C125:E125"/>
    <mergeCell ref="F125:G125"/>
    <mergeCell ref="H125:K125"/>
    <mergeCell ref="C126:E126"/>
    <mergeCell ref="F126:G126"/>
    <mergeCell ref="H126:K126"/>
    <mergeCell ref="C123:E123"/>
    <mergeCell ref="F123:G123"/>
    <mergeCell ref="H123:K123"/>
    <mergeCell ref="C124:E124"/>
    <mergeCell ref="F124:G124"/>
    <mergeCell ref="H124:K124"/>
    <mergeCell ref="C129:E129"/>
    <mergeCell ref="F129:G129"/>
    <mergeCell ref="H129:K129"/>
    <mergeCell ref="C130:E130"/>
    <mergeCell ref="F130:G130"/>
    <mergeCell ref="H130:K130"/>
    <mergeCell ref="C127:E127"/>
    <mergeCell ref="F127:G127"/>
    <mergeCell ref="H127:K127"/>
    <mergeCell ref="C128:E128"/>
    <mergeCell ref="F128:G128"/>
    <mergeCell ref="H128:K128"/>
    <mergeCell ref="C133:E133"/>
    <mergeCell ref="F133:G133"/>
    <mergeCell ref="H133:K133"/>
    <mergeCell ref="C134:E134"/>
    <mergeCell ref="F134:G134"/>
    <mergeCell ref="H134:K134"/>
    <mergeCell ref="C131:E131"/>
    <mergeCell ref="F131:G131"/>
    <mergeCell ref="H131:K131"/>
    <mergeCell ref="C132:E132"/>
    <mergeCell ref="F132:G132"/>
    <mergeCell ref="H132:K132"/>
    <mergeCell ref="C137:E137"/>
    <mergeCell ref="F137:G137"/>
    <mergeCell ref="H137:K137"/>
    <mergeCell ref="C138:E138"/>
    <mergeCell ref="F138:G138"/>
    <mergeCell ref="H138:K138"/>
    <mergeCell ref="C135:E135"/>
    <mergeCell ref="F135:G135"/>
    <mergeCell ref="H135:K135"/>
    <mergeCell ref="C136:E136"/>
    <mergeCell ref="F136:G136"/>
    <mergeCell ref="H136:K136"/>
    <mergeCell ref="C141:E141"/>
    <mergeCell ref="F141:G141"/>
    <mergeCell ref="H141:K141"/>
    <mergeCell ref="C142:E142"/>
    <mergeCell ref="F142:G142"/>
    <mergeCell ref="H142:K142"/>
    <mergeCell ref="C139:E139"/>
    <mergeCell ref="F139:G139"/>
    <mergeCell ref="H139:K139"/>
    <mergeCell ref="C140:E140"/>
    <mergeCell ref="F140:G140"/>
    <mergeCell ref="H140:K140"/>
    <mergeCell ref="C145:E145"/>
    <mergeCell ref="F145:G145"/>
    <mergeCell ref="H145:K145"/>
    <mergeCell ref="C146:E146"/>
    <mergeCell ref="F146:G146"/>
    <mergeCell ref="H146:K146"/>
    <mergeCell ref="C143:E143"/>
    <mergeCell ref="F143:G143"/>
    <mergeCell ref="H143:K143"/>
    <mergeCell ref="C144:E144"/>
    <mergeCell ref="F144:G144"/>
    <mergeCell ref="H144:K144"/>
    <mergeCell ref="C149:E149"/>
    <mergeCell ref="F149:G149"/>
    <mergeCell ref="H149:K149"/>
    <mergeCell ref="C150:E150"/>
    <mergeCell ref="F150:G150"/>
    <mergeCell ref="H150:K150"/>
    <mergeCell ref="C147:E147"/>
    <mergeCell ref="F147:G147"/>
    <mergeCell ref="H147:K147"/>
    <mergeCell ref="C148:E148"/>
    <mergeCell ref="F148:G148"/>
    <mergeCell ref="H148:K148"/>
    <mergeCell ref="C153:E153"/>
    <mergeCell ref="F153:G153"/>
    <mergeCell ref="H153:K153"/>
    <mergeCell ref="C154:E154"/>
    <mergeCell ref="F154:G154"/>
    <mergeCell ref="H154:K154"/>
    <mergeCell ref="C151:E151"/>
    <mergeCell ref="F151:G151"/>
    <mergeCell ref="H151:K151"/>
    <mergeCell ref="C152:E152"/>
    <mergeCell ref="F152:G152"/>
    <mergeCell ref="H152:K152"/>
    <mergeCell ref="C158:E158"/>
    <mergeCell ref="F158:G158"/>
    <mergeCell ref="H158:K158"/>
    <mergeCell ref="C159:E159"/>
    <mergeCell ref="F159:G159"/>
    <mergeCell ref="H159:K159"/>
    <mergeCell ref="C155:E155"/>
    <mergeCell ref="F155:G155"/>
    <mergeCell ref="H155:K155"/>
    <mergeCell ref="C157:E157"/>
    <mergeCell ref="F157:G157"/>
    <mergeCell ref="H157:K157"/>
    <mergeCell ref="F156:G156"/>
    <mergeCell ref="H156:K156"/>
    <mergeCell ref="C162:E162"/>
    <mergeCell ref="F162:G162"/>
    <mergeCell ref="H162:K162"/>
    <mergeCell ref="C163:E163"/>
    <mergeCell ref="F163:G163"/>
    <mergeCell ref="H163:K163"/>
    <mergeCell ref="C160:E160"/>
    <mergeCell ref="F160:G160"/>
    <mergeCell ref="H160:K160"/>
    <mergeCell ref="C161:E161"/>
    <mergeCell ref="F161:G161"/>
    <mergeCell ref="H161:K161"/>
    <mergeCell ref="C166:E166"/>
    <mergeCell ref="F166:G166"/>
    <mergeCell ref="H166:K166"/>
    <mergeCell ref="C167:E167"/>
    <mergeCell ref="F167:G167"/>
    <mergeCell ref="H167:K167"/>
    <mergeCell ref="C164:E164"/>
    <mergeCell ref="F164:G164"/>
    <mergeCell ref="H164:K164"/>
    <mergeCell ref="C165:E165"/>
    <mergeCell ref="F165:G165"/>
    <mergeCell ref="H165:K165"/>
    <mergeCell ref="C170:E170"/>
    <mergeCell ref="F170:G170"/>
    <mergeCell ref="H170:K170"/>
    <mergeCell ref="C171:E171"/>
    <mergeCell ref="F171:G171"/>
    <mergeCell ref="H171:K171"/>
    <mergeCell ref="C168:E168"/>
    <mergeCell ref="F168:G168"/>
    <mergeCell ref="H168:K168"/>
    <mergeCell ref="C169:E169"/>
    <mergeCell ref="F169:G169"/>
    <mergeCell ref="H169:K169"/>
    <mergeCell ref="C174:E174"/>
    <mergeCell ref="F174:G174"/>
    <mergeCell ref="H174:K174"/>
    <mergeCell ref="C175:E175"/>
    <mergeCell ref="F175:G175"/>
    <mergeCell ref="H175:K175"/>
    <mergeCell ref="C172:E172"/>
    <mergeCell ref="F172:G172"/>
    <mergeCell ref="H172:K172"/>
    <mergeCell ref="C173:E173"/>
    <mergeCell ref="F173:G173"/>
    <mergeCell ref="H173:K173"/>
    <mergeCell ref="C178:E178"/>
    <mergeCell ref="F178:G178"/>
    <mergeCell ref="H178:K178"/>
    <mergeCell ref="C179:E179"/>
    <mergeCell ref="F179:G179"/>
    <mergeCell ref="H179:K179"/>
    <mergeCell ref="C176:E176"/>
    <mergeCell ref="F176:G176"/>
    <mergeCell ref="H176:K176"/>
    <mergeCell ref="C177:E177"/>
    <mergeCell ref="F177:G177"/>
    <mergeCell ref="H177:K177"/>
    <mergeCell ref="C182:E182"/>
    <mergeCell ref="F182:G182"/>
    <mergeCell ref="H182:K182"/>
    <mergeCell ref="C183:E183"/>
    <mergeCell ref="F183:G183"/>
    <mergeCell ref="H183:K183"/>
    <mergeCell ref="C180:E180"/>
    <mergeCell ref="F180:G180"/>
    <mergeCell ref="H180:K180"/>
    <mergeCell ref="C181:E181"/>
    <mergeCell ref="F181:G181"/>
    <mergeCell ref="H181:K181"/>
    <mergeCell ref="C187:E187"/>
    <mergeCell ref="F187:G187"/>
    <mergeCell ref="H187:K187"/>
    <mergeCell ref="C188:E188"/>
    <mergeCell ref="F188:G188"/>
    <mergeCell ref="H188:K188"/>
    <mergeCell ref="C184:E184"/>
    <mergeCell ref="F184:G184"/>
    <mergeCell ref="H184:K184"/>
    <mergeCell ref="C185:E185"/>
    <mergeCell ref="H185:K185"/>
    <mergeCell ref="C186:E186"/>
    <mergeCell ref="H186:K186"/>
    <mergeCell ref="C191:E191"/>
    <mergeCell ref="F191:G191"/>
    <mergeCell ref="H191:K191"/>
    <mergeCell ref="C192:E192"/>
    <mergeCell ref="F192:G192"/>
    <mergeCell ref="H192:K192"/>
    <mergeCell ref="C189:E189"/>
    <mergeCell ref="F189:G189"/>
    <mergeCell ref="H189:K189"/>
    <mergeCell ref="C190:E190"/>
    <mergeCell ref="F190:G190"/>
    <mergeCell ref="H190:K190"/>
    <mergeCell ref="C195:E195"/>
    <mergeCell ref="H195:K195"/>
    <mergeCell ref="C196:E196"/>
    <mergeCell ref="F196:G196"/>
    <mergeCell ref="H196:K196"/>
    <mergeCell ref="C197:E197"/>
    <mergeCell ref="F197:G197"/>
    <mergeCell ref="H197:K197"/>
    <mergeCell ref="C193:E193"/>
    <mergeCell ref="F193:G193"/>
    <mergeCell ref="H193:K193"/>
    <mergeCell ref="C194:E194"/>
    <mergeCell ref="F194:G194"/>
    <mergeCell ref="H194:K194"/>
    <mergeCell ref="C200:E200"/>
    <mergeCell ref="F200:G200"/>
    <mergeCell ref="H200:K200"/>
    <mergeCell ref="C201:E201"/>
    <mergeCell ref="F201:G201"/>
    <mergeCell ref="H201:K201"/>
    <mergeCell ref="C198:E198"/>
    <mergeCell ref="F198:G198"/>
    <mergeCell ref="H198:K198"/>
    <mergeCell ref="C199:E199"/>
    <mergeCell ref="F199:G199"/>
    <mergeCell ref="H199:K199"/>
    <mergeCell ref="C204:E204"/>
    <mergeCell ref="F204:G204"/>
    <mergeCell ref="H204:K204"/>
    <mergeCell ref="B205:D205"/>
    <mergeCell ref="E205:G205"/>
    <mergeCell ref="J205:K205"/>
    <mergeCell ref="C202:E202"/>
    <mergeCell ref="F202:G202"/>
    <mergeCell ref="H202:K202"/>
    <mergeCell ref="C203:E203"/>
    <mergeCell ref="F203:G203"/>
    <mergeCell ref="H203:K203"/>
    <mergeCell ref="X206:AB207"/>
    <mergeCell ref="B207:D207"/>
    <mergeCell ref="E207:G207"/>
    <mergeCell ref="J207:K207"/>
    <mergeCell ref="M207:O207"/>
    <mergeCell ref="Q207:S207"/>
    <mergeCell ref="U207:W207"/>
    <mergeCell ref="M205:P205"/>
    <mergeCell ref="Q205:T205"/>
    <mergeCell ref="U205:W205"/>
    <mergeCell ref="B206:D206"/>
    <mergeCell ref="E206:G206"/>
    <mergeCell ref="J206:K206"/>
    <mergeCell ref="M206:O206"/>
    <mergeCell ref="Q206:S206"/>
    <mergeCell ref="U206:W206"/>
    <mergeCell ref="B210:D210"/>
    <mergeCell ref="J210:L210"/>
    <mergeCell ref="M210:O210"/>
    <mergeCell ref="Q210:S210"/>
    <mergeCell ref="U210:V210"/>
    <mergeCell ref="B209:D209"/>
    <mergeCell ref="J209:L209"/>
    <mergeCell ref="X208:Z208"/>
    <mergeCell ref="O211:Q211"/>
    <mergeCell ref="R211:T211"/>
    <mergeCell ref="X209:AB210"/>
    <mergeCell ref="AA208:AB208"/>
    <mergeCell ref="E208:G210"/>
    <mergeCell ref="H208:H210"/>
    <mergeCell ref="J208:K208"/>
    <mergeCell ref="M208:O208"/>
    <mergeCell ref="M209:O209"/>
    <mergeCell ref="Q209:S209"/>
    <mergeCell ref="Q208:S208"/>
    <mergeCell ref="U208:V208"/>
    <mergeCell ref="U209:W209"/>
    <mergeCell ref="AB211:AB212"/>
    <mergeCell ref="C213:E213"/>
    <mergeCell ref="F213:G213"/>
    <mergeCell ref="H213:K213"/>
    <mergeCell ref="C211:E212"/>
    <mergeCell ref="F211:G212"/>
    <mergeCell ref="H211:K212"/>
    <mergeCell ref="N211:N212"/>
    <mergeCell ref="X211:X212"/>
    <mergeCell ref="C216:E216"/>
    <mergeCell ref="F216:G216"/>
    <mergeCell ref="H216:K216"/>
    <mergeCell ref="C217:E217"/>
    <mergeCell ref="F217:G217"/>
    <mergeCell ref="H217:K217"/>
    <mergeCell ref="C214:E214"/>
    <mergeCell ref="F214:G214"/>
    <mergeCell ref="H214:K214"/>
    <mergeCell ref="C215:E215"/>
    <mergeCell ref="F215:G215"/>
    <mergeCell ref="H215:K215"/>
    <mergeCell ref="C220:E220"/>
    <mergeCell ref="F220:G220"/>
    <mergeCell ref="H220:K220"/>
    <mergeCell ref="C221:E221"/>
    <mergeCell ref="F221:G221"/>
    <mergeCell ref="H221:K221"/>
    <mergeCell ref="C218:E218"/>
    <mergeCell ref="F218:G218"/>
    <mergeCell ref="H218:K218"/>
    <mergeCell ref="C219:E219"/>
    <mergeCell ref="F219:G219"/>
    <mergeCell ref="H219:K219"/>
    <mergeCell ref="C224:E224"/>
    <mergeCell ref="F224:G224"/>
    <mergeCell ref="H224:K224"/>
    <mergeCell ref="C225:E225"/>
    <mergeCell ref="F225:G225"/>
    <mergeCell ref="H225:K225"/>
    <mergeCell ref="C222:E222"/>
    <mergeCell ref="F222:G222"/>
    <mergeCell ref="H222:K222"/>
    <mergeCell ref="C223:E223"/>
    <mergeCell ref="F223:G223"/>
    <mergeCell ref="H223:K223"/>
    <mergeCell ref="C228:E228"/>
    <mergeCell ref="F228:G228"/>
    <mergeCell ref="H228:K228"/>
    <mergeCell ref="C229:E229"/>
    <mergeCell ref="F229:G229"/>
    <mergeCell ref="H229:K229"/>
    <mergeCell ref="C226:E226"/>
    <mergeCell ref="F226:G226"/>
    <mergeCell ref="H226:K226"/>
    <mergeCell ref="C227:E227"/>
    <mergeCell ref="F227:G227"/>
    <mergeCell ref="H227:K227"/>
    <mergeCell ref="C232:E232"/>
    <mergeCell ref="F232:G232"/>
    <mergeCell ref="H232:K232"/>
    <mergeCell ref="C233:E233"/>
    <mergeCell ref="F233:G233"/>
    <mergeCell ref="H233:K233"/>
    <mergeCell ref="C230:E230"/>
    <mergeCell ref="F230:G230"/>
    <mergeCell ref="H230:K230"/>
    <mergeCell ref="C231:E231"/>
    <mergeCell ref="F231:G231"/>
    <mergeCell ref="H231:K231"/>
    <mergeCell ref="C236:E236"/>
    <mergeCell ref="F236:G236"/>
    <mergeCell ref="H236:K236"/>
    <mergeCell ref="C237:E237"/>
    <mergeCell ref="F237:G237"/>
    <mergeCell ref="H237:K237"/>
    <mergeCell ref="C234:E234"/>
    <mergeCell ref="F234:G234"/>
    <mergeCell ref="H234:K234"/>
    <mergeCell ref="C235:E235"/>
    <mergeCell ref="F235:G235"/>
    <mergeCell ref="H235:K235"/>
    <mergeCell ref="C240:E240"/>
    <mergeCell ref="F240:G240"/>
    <mergeCell ref="H240:K240"/>
    <mergeCell ref="C241:E241"/>
    <mergeCell ref="F241:G241"/>
    <mergeCell ref="H241:K241"/>
    <mergeCell ref="C238:E238"/>
    <mergeCell ref="F238:G238"/>
    <mergeCell ref="H238:K238"/>
    <mergeCell ref="C239:E239"/>
    <mergeCell ref="F239:G239"/>
    <mergeCell ref="H239:K239"/>
    <mergeCell ref="C244:E244"/>
    <mergeCell ref="F244:G244"/>
    <mergeCell ref="H244:K244"/>
    <mergeCell ref="C245:E245"/>
    <mergeCell ref="F245:G245"/>
    <mergeCell ref="H245:K245"/>
    <mergeCell ref="C242:E242"/>
    <mergeCell ref="F242:G242"/>
    <mergeCell ref="H242:K242"/>
    <mergeCell ref="C243:E243"/>
    <mergeCell ref="F243:G243"/>
    <mergeCell ref="H243:K243"/>
    <mergeCell ref="C248:E248"/>
    <mergeCell ref="F248:G248"/>
    <mergeCell ref="H248:K248"/>
    <mergeCell ref="C249:E249"/>
    <mergeCell ref="F249:G249"/>
    <mergeCell ref="H249:K249"/>
    <mergeCell ref="C246:E246"/>
    <mergeCell ref="F246:G246"/>
    <mergeCell ref="H246:K246"/>
    <mergeCell ref="C247:E247"/>
    <mergeCell ref="F247:G247"/>
    <mergeCell ref="H247:K247"/>
    <mergeCell ref="C252:E252"/>
    <mergeCell ref="F252:G252"/>
    <mergeCell ref="H252:K252"/>
    <mergeCell ref="C253:E253"/>
    <mergeCell ref="F253:G253"/>
    <mergeCell ref="H253:K253"/>
    <mergeCell ref="C250:E250"/>
    <mergeCell ref="F250:G250"/>
    <mergeCell ref="H250:K250"/>
    <mergeCell ref="C251:E251"/>
    <mergeCell ref="F251:G251"/>
    <mergeCell ref="H251:K251"/>
    <mergeCell ref="C256:E256"/>
    <mergeCell ref="F256:G256"/>
    <mergeCell ref="H256:K256"/>
    <mergeCell ref="C257:E257"/>
    <mergeCell ref="F257:G257"/>
    <mergeCell ref="H257:K257"/>
    <mergeCell ref="C254:E254"/>
    <mergeCell ref="F254:G254"/>
    <mergeCell ref="H254:K254"/>
    <mergeCell ref="C255:E255"/>
    <mergeCell ref="F255:G255"/>
    <mergeCell ref="H255:K255"/>
    <mergeCell ref="C260:E260"/>
    <mergeCell ref="F260:G260"/>
    <mergeCell ref="H260:K260"/>
    <mergeCell ref="C261:E261"/>
    <mergeCell ref="F261:G261"/>
    <mergeCell ref="H261:K261"/>
    <mergeCell ref="C258:E258"/>
    <mergeCell ref="F258:G258"/>
    <mergeCell ref="H258:K258"/>
    <mergeCell ref="C259:E259"/>
    <mergeCell ref="F259:G259"/>
    <mergeCell ref="H259:K259"/>
    <mergeCell ref="C264:E264"/>
    <mergeCell ref="F264:G264"/>
    <mergeCell ref="H264:K264"/>
    <mergeCell ref="C265:E265"/>
    <mergeCell ref="F265:G265"/>
    <mergeCell ref="H265:K265"/>
    <mergeCell ref="C262:E262"/>
    <mergeCell ref="F262:G262"/>
    <mergeCell ref="H262:K262"/>
    <mergeCell ref="C263:E263"/>
    <mergeCell ref="F263:G263"/>
    <mergeCell ref="H263:K263"/>
    <mergeCell ref="C268:E268"/>
    <mergeCell ref="F268:G268"/>
    <mergeCell ref="H268:K268"/>
    <mergeCell ref="C269:E269"/>
    <mergeCell ref="F269:G269"/>
    <mergeCell ref="H269:K269"/>
    <mergeCell ref="C266:E266"/>
    <mergeCell ref="F266:G266"/>
    <mergeCell ref="H266:K266"/>
    <mergeCell ref="C267:E267"/>
    <mergeCell ref="F267:G267"/>
    <mergeCell ref="H267:K267"/>
    <mergeCell ref="C272:E272"/>
    <mergeCell ref="F272:G272"/>
    <mergeCell ref="H272:K272"/>
    <mergeCell ref="C273:E273"/>
    <mergeCell ref="F273:G273"/>
    <mergeCell ref="H273:K273"/>
    <mergeCell ref="C270:E270"/>
    <mergeCell ref="F270:G270"/>
    <mergeCell ref="H270:K270"/>
    <mergeCell ref="C271:E271"/>
    <mergeCell ref="F271:G271"/>
    <mergeCell ref="H271:K271"/>
    <mergeCell ref="C276:E276"/>
    <mergeCell ref="F276:G276"/>
    <mergeCell ref="H276:K276"/>
    <mergeCell ref="C277:E277"/>
    <mergeCell ref="F277:G277"/>
    <mergeCell ref="H277:K277"/>
    <mergeCell ref="C274:E274"/>
    <mergeCell ref="F274:G274"/>
    <mergeCell ref="H274:K274"/>
    <mergeCell ref="C275:E275"/>
    <mergeCell ref="F275:G275"/>
    <mergeCell ref="H275:K275"/>
    <mergeCell ref="C280:E280"/>
    <mergeCell ref="F280:G280"/>
    <mergeCell ref="H280:K280"/>
    <mergeCell ref="C281:E281"/>
    <mergeCell ref="F281:G281"/>
    <mergeCell ref="H281:K281"/>
    <mergeCell ref="C278:E278"/>
    <mergeCell ref="F278:G278"/>
    <mergeCell ref="H278:K278"/>
    <mergeCell ref="C279:E279"/>
    <mergeCell ref="F279:G279"/>
    <mergeCell ref="H279:K279"/>
    <mergeCell ref="C284:E284"/>
    <mergeCell ref="F284:G284"/>
    <mergeCell ref="H284:K284"/>
    <mergeCell ref="C285:E285"/>
    <mergeCell ref="F285:G285"/>
    <mergeCell ref="H285:K285"/>
    <mergeCell ref="C282:E282"/>
    <mergeCell ref="F282:G282"/>
    <mergeCell ref="H282:K282"/>
    <mergeCell ref="C283:E283"/>
    <mergeCell ref="F283:G283"/>
    <mergeCell ref="H283:K283"/>
    <mergeCell ref="C288:E288"/>
    <mergeCell ref="F288:G288"/>
    <mergeCell ref="H288:K288"/>
    <mergeCell ref="C289:E289"/>
    <mergeCell ref="F289:G289"/>
    <mergeCell ref="H289:K289"/>
    <mergeCell ref="C286:E286"/>
    <mergeCell ref="F286:G286"/>
    <mergeCell ref="H286:K286"/>
    <mergeCell ref="C287:E287"/>
    <mergeCell ref="F287:G287"/>
    <mergeCell ref="H287:K287"/>
    <mergeCell ref="C292:E292"/>
    <mergeCell ref="F292:G292"/>
    <mergeCell ref="H292:K292"/>
    <mergeCell ref="C293:E293"/>
    <mergeCell ref="F293:G293"/>
    <mergeCell ref="H293:K293"/>
    <mergeCell ref="C290:E290"/>
    <mergeCell ref="F290:G290"/>
    <mergeCell ref="H290:K290"/>
    <mergeCell ref="C291:E291"/>
    <mergeCell ref="F291:G291"/>
    <mergeCell ref="H291:K291"/>
    <mergeCell ref="C296:E296"/>
    <mergeCell ref="F296:G296"/>
    <mergeCell ref="H296:K296"/>
    <mergeCell ref="C297:E297"/>
    <mergeCell ref="F297:G297"/>
    <mergeCell ref="H297:K297"/>
    <mergeCell ref="C294:E294"/>
    <mergeCell ref="F294:G294"/>
    <mergeCell ref="H294:K294"/>
    <mergeCell ref="C295:E295"/>
    <mergeCell ref="F295:G295"/>
    <mergeCell ref="H295:K295"/>
    <mergeCell ref="C300:E300"/>
    <mergeCell ref="F300:G300"/>
    <mergeCell ref="H300:K300"/>
    <mergeCell ref="C301:E301"/>
    <mergeCell ref="F301:G301"/>
    <mergeCell ref="H301:K301"/>
    <mergeCell ref="C298:E298"/>
    <mergeCell ref="F298:G298"/>
    <mergeCell ref="H298:K298"/>
    <mergeCell ref="C299:E299"/>
    <mergeCell ref="F299:G299"/>
    <mergeCell ref="H299:K299"/>
    <mergeCell ref="C308:E308"/>
    <mergeCell ref="F308:G308"/>
    <mergeCell ref="H308:K308"/>
    <mergeCell ref="C306:E306"/>
    <mergeCell ref="F306:G306"/>
    <mergeCell ref="H306:K306"/>
    <mergeCell ref="C307:E307"/>
    <mergeCell ref="F307:G307"/>
    <mergeCell ref="H307:K307"/>
    <mergeCell ref="C304:E304"/>
    <mergeCell ref="F304:G304"/>
    <mergeCell ref="H304:K304"/>
    <mergeCell ref="C305:E305"/>
    <mergeCell ref="F305:G305"/>
    <mergeCell ref="H305:K305"/>
    <mergeCell ref="C302:E302"/>
    <mergeCell ref="F302:G302"/>
    <mergeCell ref="H302:K302"/>
    <mergeCell ref="C303:E303"/>
    <mergeCell ref="F303:G303"/>
    <mergeCell ref="H303:K303"/>
  </mergeCells>
  <phoneticPr fontId="3"/>
  <dataValidations count="8">
    <dataValidation type="list" allowBlank="1" sqref="H54 H2 H205">
      <formula1>"3φ3W,1φ3W,1φ2W,3φ4W"</formula1>
    </dataValidation>
    <dataValidation type="list" allowBlank="1" sqref="I54 I2 I205">
      <formula1>"50,60"</formula1>
    </dataValidation>
    <dataValidation type="list" allowBlank="1" sqref="L57 L5 L208">
      <formula1>"屋外,屋内,盤内"</formula1>
    </dataValidation>
    <dataValidation type="decimal" errorStyle="information" allowBlank="1" showErrorMessage="1" errorTitle="Ｍａｎｕａｌ　 Ｉｎｐｕｔ　ｏｆ　ＩＭ’ｓ　Ｅｆｆｉｃｉｅｎｃｙ" error="Ｐｌｅａｓｅ　ｉｎｐｕｔ　ｔｈｅ　ｎｕｍｅｒｉｃａｌ　ｖａｌｕｅ_x000a_ｂｅｔｗｅｅｎ　ａｓ　ｆｏｌｌｏｗ ： 1～100（％）" sqref="R62:R204 R10:R53 R213:R308">
      <formula1>1</formula1>
      <formula2>100</formula2>
    </dataValidation>
    <dataValidation type="decimal" errorStyle="information" allowBlank="1" showErrorMessage="1" errorTitle="Ｍａｎｕａｌ　Ｉｎｐｕｔ　ｏｆ　Ｐｏｗｅｒ　ｆａｃｔｏｒ" error="Ｐｌｅａｓｅ　ｉｎｐｕｔ　ｔｈｅ　ｎｕｍｅｒｉｃａｌ　ｖａｌｕｅ_x000a_ｂｅｔｗｅｅｎ　ａｓ　ｆｏｌｌｏｗ ： -100～100（％）" sqref="S62:S204 S10:S53 S213:S308">
      <formula1>-100</formula1>
      <formula2>100</formula2>
    </dataValidation>
    <dataValidation type="decimal" errorStyle="information" allowBlank="1" showErrorMessage="1" errorTitle="Ｍａｎｕａｌ　 Ｉｎｐｕｔ　ｏｆ　Ｄｅｍａｎｄ　Ｆａｃｔｏｒ" error="Ｐｌｅａｓｅ　ｉｎｐｕｔ　ｔｈｅ　ｎｕｍｅｒｉｃａｌ　ｖａｌｕｅ_x000a_ｂｅｔｗｅｅｎ　ａｓ　ｆｏｌｌｏｗ ：０．００～１．００" sqref="X213:X308 X62:X204 X10:X53">
      <formula1>0</formula1>
      <formula2>1</formula2>
    </dataValidation>
    <dataValidation type="list" allowBlank="1" sqref="L10:L53 L62:L204 L213:L308">
      <formula1>"IM,IM-2P,IM-4P,IM-6P,IM-8P,SM,hearter,others"</formula1>
    </dataValidation>
    <dataValidation type="decimal" errorStyle="information" allowBlank="1" showErrorMessage="1" errorTitle="Ｍａｎｕａｌ　Ｉｎｐｕｔ　ｏｆ　Ｌｏａｄ　ｆａｃｔｏｒ" error="Ｐｌｅａｓｅ　ｉｎｐｕｔ　ｔｈｅ　ｎｕｍｅｒｉｃａｌ　ｖａｌｕｅ_x000a_ｂｅｔｗｅｅｎ　ａｓ　ｆｏｌｌｏｗ ： 1～100（％）" sqref="T10:T53 W10:W53 W62:W204 T62:T204 W213:W308 T213:T308">
      <formula1>1</formula1>
      <formula2>100</formula2>
    </dataValidation>
  </dataValidations>
  <pageMargins left="0.55118110236220474" right="0.55118110236220474" top="1.0236220472440944" bottom="0.51181102362204722" header="0" footer="0"/>
  <pageSetup paperSize="9" scale="85" orientation="landscape" horizontalDpi="0" verticalDpi="0" r:id="rId1"/>
  <headerFooter alignWithMargins="0">
    <oddFooter>&amp;L&amp;"ＭＳ Ｐ明朝,太字"&amp;10&amp;D&amp; 　TGCRDL Relocation ＰＪ　  LOAD LIST  &amp;P／&amp;N</oddFooter>
  </headerFooter>
  <rowBreaks count="2" manualBreakCount="2">
    <brk id="105" min="1" max="27" man="1"/>
    <brk id="156" min="1" max="2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9"/>
  <sheetViews>
    <sheetView zoomScale="85" zoomScaleNormal="85" workbookViewId="0"/>
  </sheetViews>
  <sheetFormatPr defaultRowHeight="13.5" x14ac:dyDescent="0.15"/>
  <cols>
    <col min="1" max="1" width="1.875" style="1" customWidth="1"/>
    <col min="2" max="2" width="5.625" style="1" customWidth="1"/>
    <col min="3" max="3" width="7.5" style="1" customWidth="1"/>
    <col min="4" max="5" width="6.25" style="1" customWidth="1"/>
    <col min="6" max="6" width="1.875" style="1" customWidth="1"/>
    <col min="7" max="13" width="6.25" style="1" customWidth="1"/>
    <col min="14" max="14" width="5.625" style="1" customWidth="1"/>
    <col min="15" max="15" width="7.5" style="1" customWidth="1"/>
    <col min="16" max="17" width="6.25" style="1" customWidth="1"/>
    <col min="18" max="18" width="1.875" style="1" customWidth="1"/>
    <col min="19" max="24" width="6.25" style="1" customWidth="1"/>
    <col min="25" max="25" width="1.875" style="1" customWidth="1"/>
    <col min="26" max="16384" width="9" style="1"/>
  </cols>
  <sheetData>
    <row r="1" spans="1:25" ht="15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15" customHeight="1" x14ac:dyDescent="0.15">
      <c r="A2" s="47"/>
      <c r="B2" s="77" t="s">
        <v>96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47"/>
      <c r="S2" s="47"/>
      <c r="T2" s="47"/>
      <c r="U2" s="47"/>
      <c r="V2" s="47"/>
      <c r="W2" s="47"/>
      <c r="X2" s="47"/>
      <c r="Y2" s="47"/>
    </row>
    <row r="3" spans="1:25" ht="15" customHeight="1" x14ac:dyDescent="0.15">
      <c r="A3" s="47"/>
      <c r="B3" s="78" t="s">
        <v>41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7"/>
      <c r="S3" s="47"/>
      <c r="T3" s="47"/>
      <c r="U3" s="47"/>
      <c r="V3" s="47"/>
      <c r="W3" s="47"/>
      <c r="X3" s="47"/>
      <c r="Y3" s="47"/>
    </row>
    <row r="4" spans="1:25" ht="1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" customHeight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281" t="s">
        <v>42</v>
      </c>
      <c r="Q5" s="281"/>
      <c r="R5" s="281"/>
      <c r="S5" s="46">
        <v>10</v>
      </c>
      <c r="T5" s="47"/>
      <c r="U5" s="47"/>
      <c r="V5" s="47"/>
      <c r="W5" s="47"/>
      <c r="X5" s="47"/>
      <c r="Y5" s="47"/>
    </row>
    <row r="6" spans="1:25" ht="15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x14ac:dyDescent="0.15">
      <c r="A7" s="47"/>
      <c r="B7" s="291" t="s">
        <v>2</v>
      </c>
      <c r="C7" s="292"/>
      <c r="D7" s="47"/>
      <c r="E7" s="47"/>
      <c r="F7" s="47"/>
      <c r="G7" s="287" t="s">
        <v>50</v>
      </c>
      <c r="H7" s="288"/>
      <c r="I7" s="288"/>
      <c r="J7" s="289"/>
      <c r="K7" s="289"/>
      <c r="L7" s="290"/>
      <c r="M7" s="47"/>
      <c r="N7" s="291" t="s">
        <v>3</v>
      </c>
      <c r="O7" s="292"/>
      <c r="P7" s="47"/>
      <c r="Q7" s="47"/>
      <c r="R7" s="47"/>
      <c r="S7" s="287" t="s">
        <v>51</v>
      </c>
      <c r="T7" s="288"/>
      <c r="U7" s="288"/>
      <c r="V7" s="289"/>
      <c r="W7" s="289"/>
      <c r="X7" s="290"/>
      <c r="Y7" s="47"/>
    </row>
    <row r="8" spans="1:25" x14ac:dyDescent="0.15">
      <c r="A8" s="47"/>
      <c r="B8" s="129" t="s">
        <v>44</v>
      </c>
      <c r="C8" s="282" t="s">
        <v>30</v>
      </c>
      <c r="D8" s="279" t="s">
        <v>45</v>
      </c>
      <c r="E8" s="279" t="s">
        <v>46</v>
      </c>
      <c r="F8" s="47"/>
      <c r="G8" s="285" t="s">
        <v>47</v>
      </c>
      <c r="H8" s="286"/>
      <c r="I8" s="285" t="s">
        <v>48</v>
      </c>
      <c r="J8" s="286"/>
      <c r="K8" s="285" t="s">
        <v>49</v>
      </c>
      <c r="L8" s="286"/>
      <c r="M8" s="47"/>
      <c r="N8" s="129" t="s">
        <v>44</v>
      </c>
      <c r="O8" s="282" t="s">
        <v>30</v>
      </c>
      <c r="P8" s="279" t="s">
        <v>45</v>
      </c>
      <c r="Q8" s="279" t="s">
        <v>46</v>
      </c>
      <c r="R8" s="47"/>
      <c r="S8" s="285" t="s">
        <v>47</v>
      </c>
      <c r="T8" s="286"/>
      <c r="U8" s="285" t="s">
        <v>48</v>
      </c>
      <c r="V8" s="286"/>
      <c r="W8" s="285" t="s">
        <v>49</v>
      </c>
      <c r="X8" s="286"/>
      <c r="Y8" s="47"/>
    </row>
    <row r="9" spans="1:25" x14ac:dyDescent="0.15">
      <c r="A9" s="47"/>
      <c r="B9" s="130" t="s">
        <v>1</v>
      </c>
      <c r="C9" s="283"/>
      <c r="D9" s="280"/>
      <c r="E9" s="280"/>
      <c r="F9" s="47"/>
      <c r="G9" s="128" t="s">
        <v>45</v>
      </c>
      <c r="H9" s="128" t="s">
        <v>46</v>
      </c>
      <c r="I9" s="128" t="s">
        <v>45</v>
      </c>
      <c r="J9" s="128" t="s">
        <v>46</v>
      </c>
      <c r="K9" s="128" t="s">
        <v>45</v>
      </c>
      <c r="L9" s="128" t="s">
        <v>46</v>
      </c>
      <c r="M9" s="47"/>
      <c r="N9" s="130" t="s">
        <v>1</v>
      </c>
      <c r="O9" s="283"/>
      <c r="P9" s="280"/>
      <c r="Q9" s="280"/>
      <c r="R9" s="47"/>
      <c r="S9" s="128" t="s">
        <v>45</v>
      </c>
      <c r="T9" s="128" t="s">
        <v>46</v>
      </c>
      <c r="U9" s="128" t="s">
        <v>45</v>
      </c>
      <c r="V9" s="128" t="s">
        <v>46</v>
      </c>
      <c r="W9" s="128" t="s">
        <v>45</v>
      </c>
      <c r="X9" s="128" t="s">
        <v>46</v>
      </c>
      <c r="Y9" s="47"/>
    </row>
    <row r="10" spans="1:25" x14ac:dyDescent="0.15">
      <c r="A10" s="47"/>
      <c r="B10" s="44">
        <v>0.15</v>
      </c>
      <c r="C10" s="127"/>
      <c r="D10" s="127"/>
      <c r="E10" s="127"/>
      <c r="F10" s="47"/>
      <c r="G10" s="45"/>
      <c r="H10" s="45"/>
      <c r="I10" s="45"/>
      <c r="J10" s="45"/>
      <c r="K10" s="45"/>
      <c r="L10" s="45"/>
      <c r="M10" s="47"/>
      <c r="N10" s="44">
        <v>0.15</v>
      </c>
      <c r="O10" s="3"/>
      <c r="P10" s="2"/>
      <c r="Q10" s="2"/>
      <c r="R10" s="47"/>
      <c r="S10" s="45"/>
      <c r="T10" s="45"/>
      <c r="U10" s="45"/>
      <c r="V10" s="45"/>
      <c r="W10" s="45"/>
      <c r="X10" s="45"/>
      <c r="Y10" s="47"/>
    </row>
    <row r="11" spans="1:25" x14ac:dyDescent="0.15">
      <c r="A11" s="47"/>
      <c r="B11" s="44">
        <v>0.2</v>
      </c>
      <c r="C11" s="53">
        <f>IF(OR(B10="",B11=""),"",100*(B10+B11)/(2*(1+0.01*$S$5)*B11))</f>
        <v>79.545454545454533</v>
      </c>
      <c r="D11" s="53">
        <f t="shared" ref="D11:D32" si="0">IF(C11="","",IF(C11&gt;=75,I11+0.04*(K11-I11)*(C11-75),IF(C11&gt;50,G11+0.04*(I11-G11)*(C11-50),"")))</f>
        <v>71.954545454545453</v>
      </c>
      <c r="E11" s="53">
        <f>IF(C11="","",IF(C11&gt;=75,J11+0.04*(L11-J11)*(C11-75),IF(C11&gt;50,H11+0.04*(J11-H11)*(C11-50),"")))</f>
        <v>65.018181818181816</v>
      </c>
      <c r="F11" s="47"/>
      <c r="G11" s="45">
        <v>68.099999999999994</v>
      </c>
      <c r="H11" s="45">
        <v>50.8</v>
      </c>
      <c r="I11" s="45">
        <v>71.900000000000006</v>
      </c>
      <c r="J11" s="45">
        <v>63.4</v>
      </c>
      <c r="K11" s="45">
        <v>72.2</v>
      </c>
      <c r="L11" s="45">
        <v>72.3</v>
      </c>
      <c r="M11" s="47"/>
      <c r="N11" s="44">
        <v>0.2</v>
      </c>
      <c r="O11" s="53">
        <f>IF(OR(N10="",N11=""),"",100*(N10+N11)/(2*(1+0.01*$S$5)*N11))</f>
        <v>79.545454545454533</v>
      </c>
      <c r="P11" s="53">
        <f>IF(O11="","",IF(O11&gt;=75,U11+0.04*(W11-U11)*(O11-75),IF(O11&gt;50,S11+0.04*(U11-S11)*(O11-50),"")))</f>
        <v>75.090909090909093</v>
      </c>
      <c r="Q11" s="53">
        <f>IF(O11="","",IF(O11&gt;=75,V11+0.04*(X11-V11)*(O11-75),IF(O11&gt;50,T11+0.04*(V11-T11)*(O11-50),"")))</f>
        <v>64.627272727272725</v>
      </c>
      <c r="R11" s="47"/>
      <c r="S11" s="45">
        <v>71.099999999999994</v>
      </c>
      <c r="T11" s="45">
        <v>51.2</v>
      </c>
      <c r="U11" s="45">
        <v>75</v>
      </c>
      <c r="V11" s="45">
        <v>63.1</v>
      </c>
      <c r="W11" s="45">
        <v>75.5</v>
      </c>
      <c r="X11" s="45">
        <v>71.5</v>
      </c>
      <c r="Y11" s="47"/>
    </row>
    <row r="12" spans="1:25" x14ac:dyDescent="0.15">
      <c r="A12" s="47"/>
      <c r="B12" s="44">
        <v>0.4</v>
      </c>
      <c r="C12" s="53">
        <f>IF(OR(B11="",B12=""),"",100*(B11+B12)/(2*(1+0.01*$S$5)*B12))</f>
        <v>68.181818181818187</v>
      </c>
      <c r="D12" s="53">
        <f t="shared" si="0"/>
        <v>75.981818181818184</v>
      </c>
      <c r="E12" s="53">
        <f t="shared" ref="E12:E32" si="1">IF(C12="","",IF(C12&gt;=75,J12+0.04*(L12-J12)*(C12-75),IF(C12&gt;50,H12+0.04*(J12-H12)*(C12-50),"")))</f>
        <v>65.827272727272728</v>
      </c>
      <c r="F12" s="47"/>
      <c r="G12" s="45">
        <v>74.599999999999994</v>
      </c>
      <c r="H12" s="45">
        <v>57.1</v>
      </c>
      <c r="I12" s="45">
        <v>76.5</v>
      </c>
      <c r="J12" s="45">
        <v>69.099999999999994</v>
      </c>
      <c r="K12" s="45">
        <v>76</v>
      </c>
      <c r="L12" s="45">
        <v>77.8</v>
      </c>
      <c r="M12" s="47"/>
      <c r="N12" s="44">
        <v>0.4</v>
      </c>
      <c r="O12" s="53">
        <f t="shared" ref="O12:O32" si="2">IF(OR(N11="",N12=""),"",100*(N11+N12)/(2*(1+0.01*$S$5)*N12))</f>
        <v>68.181818181818187</v>
      </c>
      <c r="P12" s="53">
        <f t="shared" ref="P12:P32" si="3">IF(O12="","",IF(O12&gt;=75,U12+0.04*(W12-U12)*(O12-75),IF(O12&gt;50,S12+0.04*(U12-S12)*(O12-50),"")))</f>
        <v>78.600000000000009</v>
      </c>
      <c r="Q12" s="53">
        <f t="shared" ref="Q12:Q32" si="4">IF(O12="","",IF(O12&gt;=75,V12+0.04*(X12-V12)*(O12-75),IF(O12&gt;50,T12+0.04*(V12-T12)*(O12-50),"")))</f>
        <v>66.509090909090915</v>
      </c>
      <c r="R12" s="47"/>
      <c r="S12" s="45">
        <v>77</v>
      </c>
      <c r="T12" s="45">
        <v>58</v>
      </c>
      <c r="U12" s="45">
        <v>79.2</v>
      </c>
      <c r="V12" s="45">
        <v>69.7</v>
      </c>
      <c r="W12" s="45">
        <v>78.8</v>
      </c>
      <c r="X12" s="45">
        <v>77.2</v>
      </c>
      <c r="Y12" s="47"/>
    </row>
    <row r="13" spans="1:25" x14ac:dyDescent="0.15">
      <c r="A13" s="47"/>
      <c r="B13" s="44">
        <v>0.75</v>
      </c>
      <c r="C13" s="53">
        <f>IF(OR(B12="",B13=""),"",100*(B12+B13)/(2*(1+0.01*$S$5)*B13))</f>
        <v>69.696969696969688</v>
      </c>
      <c r="D13" s="53">
        <f t="shared" si="0"/>
        <v>80.490909090909085</v>
      </c>
      <c r="E13" s="53">
        <f t="shared" si="1"/>
        <v>65.406060606060592</v>
      </c>
      <c r="F13" s="47"/>
      <c r="G13" s="45">
        <v>78.599999999999994</v>
      </c>
      <c r="H13" s="45">
        <v>55.4</v>
      </c>
      <c r="I13" s="45">
        <v>81</v>
      </c>
      <c r="J13" s="45">
        <v>68.099999999999994</v>
      </c>
      <c r="K13" s="45">
        <v>80.5</v>
      </c>
      <c r="L13" s="45">
        <v>76</v>
      </c>
      <c r="M13" s="47"/>
      <c r="N13" s="44">
        <v>0.75</v>
      </c>
      <c r="O13" s="53">
        <f t="shared" si="2"/>
        <v>69.696969696969688</v>
      </c>
      <c r="P13" s="53">
        <f t="shared" si="3"/>
        <v>83.212121212121218</v>
      </c>
      <c r="Q13" s="53">
        <f t="shared" si="4"/>
        <v>66.269696969696966</v>
      </c>
      <c r="R13" s="47"/>
      <c r="S13" s="45">
        <v>81.400000000000006</v>
      </c>
      <c r="T13" s="45">
        <v>56.5</v>
      </c>
      <c r="U13" s="45">
        <v>83.7</v>
      </c>
      <c r="V13" s="45">
        <v>68.900000000000006</v>
      </c>
      <c r="W13" s="45">
        <v>83.3</v>
      </c>
      <c r="X13" s="45">
        <v>76.2</v>
      </c>
      <c r="Y13" s="47"/>
    </row>
    <row r="14" spans="1:25" x14ac:dyDescent="0.15">
      <c r="A14" s="47"/>
      <c r="B14" s="44">
        <v>1.5</v>
      </c>
      <c r="C14" s="53">
        <f t="shared" ref="C14:C32" si="5">IF(OR(B13="",B14=""),"",100*(B13+B14)/(2*(1+0.01*$S$5)*B14))</f>
        <v>68.181818181818173</v>
      </c>
      <c r="D14" s="53">
        <f t="shared" si="0"/>
        <v>82.372727272727275</v>
      </c>
      <c r="E14" s="53">
        <f t="shared" si="1"/>
        <v>63.590909090909086</v>
      </c>
      <c r="F14" s="47"/>
      <c r="G14" s="45">
        <v>80.7</v>
      </c>
      <c r="H14" s="45">
        <v>54.5</v>
      </c>
      <c r="I14" s="45">
        <v>83</v>
      </c>
      <c r="J14" s="45">
        <v>67</v>
      </c>
      <c r="K14" s="45">
        <v>83.1</v>
      </c>
      <c r="L14" s="45">
        <v>75.099999999999994</v>
      </c>
      <c r="M14" s="47"/>
      <c r="N14" s="44">
        <v>1.5</v>
      </c>
      <c r="O14" s="53">
        <f t="shared" si="2"/>
        <v>68.181818181818173</v>
      </c>
      <c r="P14" s="53">
        <f t="shared" si="3"/>
        <v>85.181818181818187</v>
      </c>
      <c r="Q14" s="53">
        <f t="shared" si="4"/>
        <v>57.209090909090911</v>
      </c>
      <c r="R14" s="47"/>
      <c r="S14" s="45">
        <v>83.8</v>
      </c>
      <c r="T14" s="45">
        <v>55.1</v>
      </c>
      <c r="U14" s="45">
        <v>85.7</v>
      </c>
      <c r="V14" s="45">
        <v>58</v>
      </c>
      <c r="W14" s="45">
        <v>85.8</v>
      </c>
      <c r="X14" s="45">
        <v>75.900000000000006</v>
      </c>
      <c r="Y14" s="47"/>
    </row>
    <row r="15" spans="1:25" x14ac:dyDescent="0.15">
      <c r="A15" s="47"/>
      <c r="B15" s="44">
        <v>2.2000000000000002</v>
      </c>
      <c r="C15" s="53">
        <f t="shared" si="5"/>
        <v>76.44628099173552</v>
      </c>
      <c r="D15" s="53">
        <f t="shared" si="0"/>
        <v>86.665289256198349</v>
      </c>
      <c r="E15" s="53">
        <f t="shared" si="1"/>
        <v>72.199173553719007</v>
      </c>
      <c r="F15" s="47"/>
      <c r="G15" s="45">
        <v>85.4</v>
      </c>
      <c r="H15" s="45">
        <v>59.6</v>
      </c>
      <c r="I15" s="45">
        <v>86.7</v>
      </c>
      <c r="J15" s="45">
        <v>71.8</v>
      </c>
      <c r="K15" s="45">
        <v>86.1</v>
      </c>
      <c r="L15" s="45">
        <v>78.7</v>
      </c>
      <c r="M15" s="47"/>
      <c r="N15" s="44">
        <v>2.2000000000000002</v>
      </c>
      <c r="O15" s="53">
        <f t="shared" si="2"/>
        <v>76.44628099173552</v>
      </c>
      <c r="P15" s="53">
        <f t="shared" si="3"/>
        <v>88.59421487603305</v>
      </c>
      <c r="Q15" s="53">
        <f t="shared" si="4"/>
        <v>73.181818181818173</v>
      </c>
      <c r="R15" s="47"/>
      <c r="S15" s="45">
        <v>87.4</v>
      </c>
      <c r="T15" s="45">
        <v>61</v>
      </c>
      <c r="U15" s="45">
        <v>88.6</v>
      </c>
      <c r="V15" s="45">
        <v>72.8</v>
      </c>
      <c r="W15" s="45">
        <v>88.5</v>
      </c>
      <c r="X15" s="45">
        <v>79.400000000000006</v>
      </c>
      <c r="Y15" s="47"/>
    </row>
    <row r="16" spans="1:25" x14ac:dyDescent="0.15">
      <c r="A16" s="47"/>
      <c r="B16" s="44">
        <v>3.7</v>
      </c>
      <c r="C16" s="53">
        <f t="shared" si="5"/>
        <v>72.481572481572471</v>
      </c>
      <c r="D16" s="53">
        <f t="shared" si="0"/>
        <v>87.039557739557736</v>
      </c>
      <c r="E16" s="53">
        <f t="shared" si="1"/>
        <v>72.491154791154784</v>
      </c>
      <c r="F16" s="47"/>
      <c r="G16" s="45">
        <v>86.5</v>
      </c>
      <c r="H16" s="45">
        <v>61.7</v>
      </c>
      <c r="I16" s="45">
        <v>87.1</v>
      </c>
      <c r="J16" s="45">
        <v>73.7</v>
      </c>
      <c r="K16" s="45">
        <v>86.3</v>
      </c>
      <c r="L16" s="45">
        <v>80.400000000000006</v>
      </c>
      <c r="M16" s="47"/>
      <c r="N16" s="44">
        <v>3.7</v>
      </c>
      <c r="O16" s="53">
        <f t="shared" si="2"/>
        <v>72.481572481572471</v>
      </c>
      <c r="P16" s="53">
        <f t="shared" si="3"/>
        <v>88.409336609336606</v>
      </c>
      <c r="Q16" s="53">
        <f t="shared" si="4"/>
        <v>73.02137592137592</v>
      </c>
      <c r="R16" s="47"/>
      <c r="S16" s="45">
        <v>87.6</v>
      </c>
      <c r="T16" s="45">
        <v>62.5</v>
      </c>
      <c r="U16" s="45">
        <v>88.5</v>
      </c>
      <c r="V16" s="45">
        <v>74.2</v>
      </c>
      <c r="W16" s="45">
        <v>88.1</v>
      </c>
      <c r="X16" s="45">
        <v>80.599999999999994</v>
      </c>
      <c r="Y16" s="47"/>
    </row>
    <row r="17" spans="1:25" x14ac:dyDescent="0.15">
      <c r="A17" s="47"/>
      <c r="B17" s="44">
        <v>5.5</v>
      </c>
      <c r="C17" s="53">
        <f t="shared" si="5"/>
        <v>76.033057851239647</v>
      </c>
      <c r="D17" s="53">
        <f t="shared" si="0"/>
        <v>89.283471074380159</v>
      </c>
      <c r="E17" s="53">
        <f t="shared" si="1"/>
        <v>75.880991735537179</v>
      </c>
      <c r="F17" s="47"/>
      <c r="G17" s="45">
        <v>88.3</v>
      </c>
      <c r="H17" s="45">
        <v>63.4</v>
      </c>
      <c r="I17" s="45">
        <v>89.3</v>
      </c>
      <c r="J17" s="45">
        <v>75.599999999999994</v>
      </c>
      <c r="K17" s="45">
        <v>88.9</v>
      </c>
      <c r="L17" s="45">
        <v>82.4</v>
      </c>
      <c r="M17" s="47"/>
      <c r="N17" s="44">
        <v>5.5</v>
      </c>
      <c r="O17" s="53">
        <f t="shared" si="2"/>
        <v>76.033057851239647</v>
      </c>
      <c r="P17" s="53">
        <f t="shared" si="3"/>
        <v>90.195867768595051</v>
      </c>
      <c r="Q17" s="53">
        <f t="shared" si="4"/>
        <v>77.631404958677692</v>
      </c>
      <c r="R17" s="47"/>
      <c r="S17" s="45">
        <v>89</v>
      </c>
      <c r="T17" s="45">
        <v>66.099999999999994</v>
      </c>
      <c r="U17" s="45">
        <v>90.2</v>
      </c>
      <c r="V17" s="45">
        <v>77.400000000000006</v>
      </c>
      <c r="W17" s="45">
        <v>90.1</v>
      </c>
      <c r="X17" s="45">
        <v>83</v>
      </c>
      <c r="Y17" s="47"/>
    </row>
    <row r="18" spans="1:25" x14ac:dyDescent="0.15">
      <c r="A18" s="47"/>
      <c r="B18" s="44">
        <v>7.5</v>
      </c>
      <c r="C18" s="53">
        <f t="shared" si="5"/>
        <v>78.787878787878782</v>
      </c>
      <c r="D18" s="53">
        <f t="shared" si="0"/>
        <v>89.424242424242422</v>
      </c>
      <c r="E18" s="53">
        <f t="shared" si="1"/>
        <v>78.393939393939391</v>
      </c>
      <c r="F18" s="47"/>
      <c r="G18" s="45">
        <v>88.8</v>
      </c>
      <c r="H18" s="45">
        <v>65.3</v>
      </c>
      <c r="I18" s="45">
        <v>89.5</v>
      </c>
      <c r="J18" s="45">
        <v>77.5</v>
      </c>
      <c r="K18" s="45">
        <v>89</v>
      </c>
      <c r="L18" s="45">
        <v>83.4</v>
      </c>
      <c r="M18" s="47"/>
      <c r="N18" s="44">
        <v>7.5</v>
      </c>
      <c r="O18" s="53">
        <f t="shared" si="2"/>
        <v>78.787878787878782</v>
      </c>
      <c r="P18" s="53">
        <f t="shared" si="3"/>
        <v>90.454545454545453</v>
      </c>
      <c r="Q18" s="53">
        <f t="shared" si="4"/>
        <v>79.372727272727261</v>
      </c>
      <c r="R18" s="47"/>
      <c r="S18" s="45">
        <v>89.6</v>
      </c>
      <c r="T18" s="45">
        <v>67.5</v>
      </c>
      <c r="U18" s="45">
        <v>90.5</v>
      </c>
      <c r="V18" s="45">
        <v>78.599999999999994</v>
      </c>
      <c r="W18" s="45">
        <v>90.2</v>
      </c>
      <c r="X18" s="45">
        <v>83.7</v>
      </c>
      <c r="Y18" s="47"/>
    </row>
    <row r="19" spans="1:25" x14ac:dyDescent="0.15">
      <c r="A19" s="47"/>
      <c r="B19" s="44">
        <v>11</v>
      </c>
      <c r="C19" s="53">
        <f t="shared" si="5"/>
        <v>76.446280991735534</v>
      </c>
      <c r="D19" s="53">
        <f t="shared" si="0"/>
        <v>91.876859504132241</v>
      </c>
      <c r="E19" s="53">
        <f t="shared" si="1"/>
        <v>76.458677685950406</v>
      </c>
      <c r="F19" s="47"/>
      <c r="G19" s="45">
        <v>91.3</v>
      </c>
      <c r="H19" s="45">
        <v>64.7</v>
      </c>
      <c r="I19" s="45">
        <v>91.9</v>
      </c>
      <c r="J19" s="45">
        <v>76.099999999999994</v>
      </c>
      <c r="K19" s="45">
        <v>91.5</v>
      </c>
      <c r="L19" s="45">
        <v>82.3</v>
      </c>
      <c r="M19" s="47"/>
      <c r="N19" s="44">
        <v>11</v>
      </c>
      <c r="O19" s="53">
        <f t="shared" si="2"/>
        <v>76.446280991735534</v>
      </c>
      <c r="P19" s="53">
        <f t="shared" si="3"/>
        <v>92.588429752066105</v>
      </c>
      <c r="Q19" s="53">
        <f t="shared" si="4"/>
        <v>77.729752066115708</v>
      </c>
      <c r="R19" s="47"/>
      <c r="S19" s="45">
        <v>92</v>
      </c>
      <c r="T19" s="45">
        <v>67.400000000000006</v>
      </c>
      <c r="U19" s="45">
        <v>92.6</v>
      </c>
      <c r="V19" s="45">
        <v>77.400000000000006</v>
      </c>
      <c r="W19" s="45">
        <v>92.4</v>
      </c>
      <c r="X19" s="45">
        <v>83.1</v>
      </c>
      <c r="Y19" s="47"/>
    </row>
    <row r="20" spans="1:25" x14ac:dyDescent="0.15">
      <c r="A20" s="47"/>
      <c r="B20" s="44">
        <v>15</v>
      </c>
      <c r="C20" s="53">
        <f t="shared" si="5"/>
        <v>78.787878787878782</v>
      </c>
      <c r="D20" s="53">
        <f t="shared" si="0"/>
        <v>92.269696969696966</v>
      </c>
      <c r="E20" s="53">
        <f t="shared" si="1"/>
        <v>78.378787878787875</v>
      </c>
      <c r="F20" s="47"/>
      <c r="G20" s="45">
        <v>91.6</v>
      </c>
      <c r="H20" s="45">
        <v>66.3</v>
      </c>
      <c r="I20" s="45">
        <v>92.3</v>
      </c>
      <c r="J20" s="45">
        <v>77.5</v>
      </c>
      <c r="K20" s="45">
        <v>92.1</v>
      </c>
      <c r="L20" s="45">
        <v>83.3</v>
      </c>
      <c r="M20" s="47"/>
      <c r="N20" s="44">
        <v>15</v>
      </c>
      <c r="O20" s="53">
        <f t="shared" si="2"/>
        <v>78.787878787878782</v>
      </c>
      <c r="P20" s="53">
        <f t="shared" si="3"/>
        <v>92.684848484848487</v>
      </c>
      <c r="Q20" s="53">
        <f t="shared" si="4"/>
        <v>80.11212121212121</v>
      </c>
      <c r="R20" s="47"/>
      <c r="S20" s="45">
        <v>91.8</v>
      </c>
      <c r="T20" s="45">
        <v>68.400000000000006</v>
      </c>
      <c r="U20" s="45">
        <v>92.7</v>
      </c>
      <c r="V20" s="45">
        <v>79.400000000000006</v>
      </c>
      <c r="W20" s="45">
        <v>92.6</v>
      </c>
      <c r="X20" s="45">
        <v>84.1</v>
      </c>
      <c r="Y20" s="47"/>
    </row>
    <row r="21" spans="1:25" x14ac:dyDescent="0.15">
      <c r="A21" s="47"/>
      <c r="B21" s="44">
        <v>18.5</v>
      </c>
      <c r="C21" s="53">
        <f t="shared" si="5"/>
        <v>82.309582309582311</v>
      </c>
      <c r="D21" s="53">
        <f t="shared" si="0"/>
        <v>92.8</v>
      </c>
      <c r="E21" s="53">
        <f t="shared" si="1"/>
        <v>78.125061425061432</v>
      </c>
      <c r="F21" s="47"/>
      <c r="G21" s="45">
        <v>91.9</v>
      </c>
      <c r="H21" s="45">
        <v>64.5</v>
      </c>
      <c r="I21" s="45">
        <v>92.8</v>
      </c>
      <c r="J21" s="45">
        <v>76.400000000000006</v>
      </c>
      <c r="K21" s="45">
        <v>92.8</v>
      </c>
      <c r="L21" s="45">
        <v>82.3</v>
      </c>
      <c r="M21" s="47"/>
      <c r="N21" s="44">
        <v>18.5</v>
      </c>
      <c r="O21" s="53">
        <f t="shared" si="2"/>
        <v>82.309582309582311</v>
      </c>
      <c r="P21" s="53">
        <f t="shared" si="3"/>
        <v>93.229238329238328</v>
      </c>
      <c r="Q21" s="53">
        <f t="shared" si="4"/>
        <v>80.078869778869787</v>
      </c>
      <c r="R21" s="47"/>
      <c r="S21" s="45">
        <v>92.3</v>
      </c>
      <c r="T21" s="45">
        <v>67.7</v>
      </c>
      <c r="U21" s="45">
        <v>93.2</v>
      </c>
      <c r="V21" s="45">
        <v>78.5</v>
      </c>
      <c r="W21" s="45">
        <v>93.3</v>
      </c>
      <c r="X21" s="45">
        <v>83.9</v>
      </c>
      <c r="Y21" s="47"/>
    </row>
    <row r="22" spans="1:25" x14ac:dyDescent="0.15">
      <c r="A22" s="47"/>
      <c r="B22" s="44">
        <v>22</v>
      </c>
      <c r="C22" s="53">
        <f t="shared" si="5"/>
        <v>83.677685950413206</v>
      </c>
      <c r="D22" s="53">
        <f t="shared" si="0"/>
        <v>93.061157024793388</v>
      </c>
      <c r="E22" s="53">
        <f t="shared" si="1"/>
        <v>81.596694214876024</v>
      </c>
      <c r="F22" s="47"/>
      <c r="G22" s="45">
        <v>92.7</v>
      </c>
      <c r="H22" s="45">
        <v>69.099999999999994</v>
      </c>
      <c r="I22" s="45">
        <v>93.2</v>
      </c>
      <c r="J22" s="45">
        <v>80</v>
      </c>
      <c r="K22" s="45">
        <v>92.8</v>
      </c>
      <c r="L22" s="45">
        <v>84.6</v>
      </c>
      <c r="M22" s="47"/>
      <c r="N22" s="44">
        <v>22</v>
      </c>
      <c r="O22" s="53">
        <f t="shared" si="2"/>
        <v>83.677685950413206</v>
      </c>
      <c r="P22" s="53">
        <f t="shared" si="3"/>
        <v>93.530578512396687</v>
      </c>
      <c r="Q22" s="53">
        <f t="shared" si="4"/>
        <v>82.65371900826446</v>
      </c>
      <c r="R22" s="47"/>
      <c r="S22" s="45">
        <v>92.9</v>
      </c>
      <c r="T22" s="45">
        <v>71.8</v>
      </c>
      <c r="U22" s="45">
        <v>93.6</v>
      </c>
      <c r="V22" s="45">
        <v>81.3</v>
      </c>
      <c r="W22" s="45">
        <v>93.4</v>
      </c>
      <c r="X22" s="45">
        <v>85.2</v>
      </c>
      <c r="Y22" s="47"/>
    </row>
    <row r="23" spans="1:25" x14ac:dyDescent="0.15">
      <c r="A23" s="47"/>
      <c r="B23" s="44">
        <v>30</v>
      </c>
      <c r="C23" s="53">
        <f t="shared" si="5"/>
        <v>78.787878787878782</v>
      </c>
      <c r="D23" s="53">
        <f t="shared" si="0"/>
        <v>92.924242424242422</v>
      </c>
      <c r="E23" s="53">
        <f t="shared" si="1"/>
        <v>80.012121212121215</v>
      </c>
      <c r="F23" s="47"/>
      <c r="G23" s="45">
        <v>92.7</v>
      </c>
      <c r="H23" s="45">
        <v>68.099999999999994</v>
      </c>
      <c r="I23" s="45">
        <v>93</v>
      </c>
      <c r="J23" s="45">
        <v>79.3</v>
      </c>
      <c r="K23" s="45">
        <v>92.5</v>
      </c>
      <c r="L23" s="45">
        <v>84</v>
      </c>
      <c r="M23" s="47"/>
      <c r="N23" s="44">
        <v>30</v>
      </c>
      <c r="O23" s="53">
        <f t="shared" si="2"/>
        <v>78.787878787878782</v>
      </c>
      <c r="P23" s="53">
        <f t="shared" si="3"/>
        <v>93.284848484848482</v>
      </c>
      <c r="Q23" s="53">
        <f t="shared" si="4"/>
        <v>82.236363636363635</v>
      </c>
      <c r="R23" s="47"/>
      <c r="S23" s="45">
        <v>92.6</v>
      </c>
      <c r="T23" s="45">
        <v>72.099999999999994</v>
      </c>
      <c r="U23" s="45">
        <v>93.3</v>
      </c>
      <c r="V23" s="45">
        <v>81.599999999999994</v>
      </c>
      <c r="W23" s="45">
        <v>93.2</v>
      </c>
      <c r="X23" s="45">
        <v>85.8</v>
      </c>
      <c r="Y23" s="47"/>
    </row>
    <row r="24" spans="1:25" x14ac:dyDescent="0.15">
      <c r="A24" s="47"/>
      <c r="B24" s="44">
        <v>37</v>
      </c>
      <c r="C24" s="53">
        <f t="shared" si="5"/>
        <v>82.309582309582311</v>
      </c>
      <c r="D24" s="53">
        <f t="shared" si="0"/>
        <v>93.9953316953317</v>
      </c>
      <c r="E24" s="53">
        <f t="shared" si="1"/>
        <v>85.589434889434884</v>
      </c>
      <c r="F24" s="47"/>
      <c r="G24" s="45">
        <v>93.9</v>
      </c>
      <c r="H24" s="45">
        <v>77.099999999999994</v>
      </c>
      <c r="I24" s="45">
        <v>94.2</v>
      </c>
      <c r="J24" s="45">
        <v>84.8</v>
      </c>
      <c r="K24" s="45">
        <v>93.5</v>
      </c>
      <c r="L24" s="45">
        <v>87.5</v>
      </c>
      <c r="M24" s="47"/>
      <c r="N24" s="44">
        <v>37</v>
      </c>
      <c r="O24" s="53">
        <f t="shared" si="2"/>
        <v>82.309582309582311</v>
      </c>
      <c r="P24" s="53">
        <f t="shared" si="3"/>
        <v>93.653808353808344</v>
      </c>
      <c r="Q24" s="53">
        <f t="shared" si="4"/>
        <v>86.518673218673214</v>
      </c>
      <c r="R24" s="47"/>
      <c r="S24" s="45">
        <v>93.1</v>
      </c>
      <c r="T24" s="45">
        <v>79.099999999999994</v>
      </c>
      <c r="U24" s="45">
        <v>93.8</v>
      </c>
      <c r="V24" s="45">
        <v>85.7</v>
      </c>
      <c r="W24" s="45">
        <v>93.3</v>
      </c>
      <c r="X24" s="45">
        <v>88.5</v>
      </c>
      <c r="Y24" s="47"/>
    </row>
    <row r="25" spans="1:25" x14ac:dyDescent="0.15">
      <c r="A25" s="47"/>
      <c r="B25" s="44">
        <v>45</v>
      </c>
      <c r="C25" s="53">
        <f t="shared" si="5"/>
        <v>82.828282828282823</v>
      </c>
      <c r="D25" s="53">
        <f t="shared" si="0"/>
        <v>92.837373737373738</v>
      </c>
      <c r="E25" s="53">
        <f t="shared" si="1"/>
        <v>82.283838383838386</v>
      </c>
      <c r="F25" s="47"/>
      <c r="G25" s="45">
        <v>92.4</v>
      </c>
      <c r="H25" s="45">
        <v>70.7</v>
      </c>
      <c r="I25" s="45">
        <v>92.9</v>
      </c>
      <c r="J25" s="45">
        <v>81</v>
      </c>
      <c r="K25" s="45">
        <v>92.7</v>
      </c>
      <c r="L25" s="45">
        <v>85.1</v>
      </c>
      <c r="M25" s="47"/>
      <c r="N25" s="44">
        <v>45</v>
      </c>
      <c r="O25" s="53">
        <f t="shared" si="2"/>
        <v>82.828282828282823</v>
      </c>
      <c r="P25" s="53">
        <f t="shared" si="3"/>
        <v>93.706060606060603</v>
      </c>
      <c r="Q25" s="53">
        <f t="shared" si="4"/>
        <v>84.864646464646469</v>
      </c>
      <c r="R25" s="47"/>
      <c r="S25" s="45">
        <v>93.2</v>
      </c>
      <c r="T25" s="45">
        <v>75.5</v>
      </c>
      <c r="U25" s="45">
        <v>93.8</v>
      </c>
      <c r="V25" s="45">
        <v>83.8</v>
      </c>
      <c r="W25" s="45">
        <v>93.5</v>
      </c>
      <c r="X25" s="45">
        <v>87.2</v>
      </c>
      <c r="Y25" s="47"/>
    </row>
    <row r="26" spans="1:25" x14ac:dyDescent="0.15">
      <c r="A26" s="47"/>
      <c r="B26" s="44">
        <v>55</v>
      </c>
      <c r="C26" s="53">
        <f t="shared" si="5"/>
        <v>82.644628099173545</v>
      </c>
      <c r="D26" s="53">
        <f t="shared" si="0"/>
        <v>94.008264462809919</v>
      </c>
      <c r="E26" s="53">
        <f t="shared" si="1"/>
        <v>80.865289256198338</v>
      </c>
      <c r="F26" s="47"/>
      <c r="G26" s="45">
        <v>93.9</v>
      </c>
      <c r="H26" s="45">
        <v>68.400000000000006</v>
      </c>
      <c r="I26" s="45">
        <v>94.1</v>
      </c>
      <c r="J26" s="45">
        <v>79</v>
      </c>
      <c r="K26" s="45">
        <v>93.8</v>
      </c>
      <c r="L26" s="45">
        <v>85.1</v>
      </c>
      <c r="M26" s="47"/>
      <c r="N26" s="44">
        <v>55</v>
      </c>
      <c r="O26" s="53">
        <f t="shared" si="2"/>
        <v>82.644628099173545</v>
      </c>
      <c r="P26" s="53">
        <f>IF(O26="","",IF(O26&gt;=75,U26+0.04*(W26-U26)*(O26-75),IF(O26&gt;50,S26+0.04*(U26-S26)*(O26-50),"")))</f>
        <v>94.538842975206606</v>
      </c>
      <c r="Q26" s="53">
        <f t="shared" si="4"/>
        <v>83.576033057851248</v>
      </c>
      <c r="R26" s="47"/>
      <c r="S26" s="45">
        <v>94.1</v>
      </c>
      <c r="T26" s="45">
        <v>73</v>
      </c>
      <c r="U26" s="45">
        <v>94.6</v>
      </c>
      <c r="V26" s="45">
        <v>82.2</v>
      </c>
      <c r="W26" s="45">
        <v>94.4</v>
      </c>
      <c r="X26" s="45">
        <v>86.7</v>
      </c>
      <c r="Y26" s="47"/>
    </row>
    <row r="27" spans="1:25" x14ac:dyDescent="0.15">
      <c r="A27" s="47"/>
      <c r="B27" s="44"/>
      <c r="C27" s="53" t="str">
        <f t="shared" si="5"/>
        <v/>
      </c>
      <c r="D27" s="53" t="str">
        <f t="shared" si="0"/>
        <v/>
      </c>
      <c r="E27" s="53" t="str">
        <f t="shared" si="1"/>
        <v/>
      </c>
      <c r="F27" s="47"/>
      <c r="G27" s="45"/>
      <c r="H27" s="45"/>
      <c r="I27" s="45"/>
      <c r="J27" s="45"/>
      <c r="K27" s="45"/>
      <c r="L27" s="45"/>
      <c r="M27" s="47"/>
      <c r="N27" s="44"/>
      <c r="O27" s="53" t="str">
        <f t="shared" si="2"/>
        <v/>
      </c>
      <c r="P27" s="53" t="str">
        <f t="shared" si="3"/>
        <v/>
      </c>
      <c r="Q27" s="53" t="str">
        <f t="shared" si="4"/>
        <v/>
      </c>
      <c r="R27" s="47"/>
      <c r="S27" s="45"/>
      <c r="T27" s="45"/>
      <c r="U27" s="45"/>
      <c r="V27" s="45"/>
      <c r="W27" s="45"/>
      <c r="X27" s="45"/>
      <c r="Y27" s="47"/>
    </row>
    <row r="28" spans="1:25" x14ac:dyDescent="0.15">
      <c r="A28" s="47"/>
      <c r="B28" s="44"/>
      <c r="C28" s="53" t="str">
        <f t="shared" si="5"/>
        <v/>
      </c>
      <c r="D28" s="53" t="str">
        <f t="shared" si="0"/>
        <v/>
      </c>
      <c r="E28" s="53" t="str">
        <f t="shared" si="1"/>
        <v/>
      </c>
      <c r="F28" s="47"/>
      <c r="G28" s="45"/>
      <c r="H28" s="45"/>
      <c r="I28" s="45"/>
      <c r="J28" s="45"/>
      <c r="K28" s="45"/>
      <c r="L28" s="45"/>
      <c r="M28" s="47"/>
      <c r="N28" s="44"/>
      <c r="O28" s="53" t="str">
        <f t="shared" si="2"/>
        <v/>
      </c>
      <c r="P28" s="53" t="str">
        <f t="shared" si="3"/>
        <v/>
      </c>
      <c r="Q28" s="53" t="str">
        <f t="shared" si="4"/>
        <v/>
      </c>
      <c r="R28" s="47"/>
      <c r="S28" s="45"/>
      <c r="T28" s="45"/>
      <c r="U28" s="45"/>
      <c r="V28" s="45"/>
      <c r="W28" s="45"/>
      <c r="X28" s="45"/>
      <c r="Y28" s="47"/>
    </row>
    <row r="29" spans="1:25" x14ac:dyDescent="0.15">
      <c r="A29" s="47"/>
      <c r="B29" s="44"/>
      <c r="C29" s="53" t="str">
        <f t="shared" si="5"/>
        <v/>
      </c>
      <c r="D29" s="53" t="str">
        <f t="shared" si="0"/>
        <v/>
      </c>
      <c r="E29" s="53" t="str">
        <f t="shared" si="1"/>
        <v/>
      </c>
      <c r="F29" s="47"/>
      <c r="G29" s="45"/>
      <c r="H29" s="45"/>
      <c r="I29" s="45"/>
      <c r="J29" s="45"/>
      <c r="K29" s="45"/>
      <c r="L29" s="45"/>
      <c r="M29" s="47"/>
      <c r="N29" s="44"/>
      <c r="O29" s="53" t="str">
        <f t="shared" si="2"/>
        <v/>
      </c>
      <c r="P29" s="53" t="str">
        <f t="shared" si="3"/>
        <v/>
      </c>
      <c r="Q29" s="53" t="str">
        <f t="shared" si="4"/>
        <v/>
      </c>
      <c r="R29" s="47"/>
      <c r="S29" s="45"/>
      <c r="T29" s="45"/>
      <c r="U29" s="45"/>
      <c r="V29" s="45"/>
      <c r="W29" s="45"/>
      <c r="X29" s="45"/>
      <c r="Y29" s="47"/>
    </row>
    <row r="30" spans="1:25" x14ac:dyDescent="0.15">
      <c r="A30" s="47"/>
      <c r="B30" s="44"/>
      <c r="C30" s="53" t="str">
        <f t="shared" si="5"/>
        <v/>
      </c>
      <c r="D30" s="53" t="str">
        <f t="shared" si="0"/>
        <v/>
      </c>
      <c r="E30" s="53" t="str">
        <f t="shared" si="1"/>
        <v/>
      </c>
      <c r="F30" s="47"/>
      <c r="G30" s="45"/>
      <c r="H30" s="45"/>
      <c r="I30" s="45"/>
      <c r="J30" s="45"/>
      <c r="K30" s="45"/>
      <c r="L30" s="45"/>
      <c r="M30" s="47"/>
      <c r="N30" s="44"/>
      <c r="O30" s="53" t="str">
        <f t="shared" si="2"/>
        <v/>
      </c>
      <c r="P30" s="53" t="str">
        <f t="shared" si="3"/>
        <v/>
      </c>
      <c r="Q30" s="53" t="str">
        <f t="shared" si="4"/>
        <v/>
      </c>
      <c r="R30" s="47"/>
      <c r="S30" s="45"/>
      <c r="T30" s="45"/>
      <c r="U30" s="45"/>
      <c r="V30" s="45"/>
      <c r="W30" s="45"/>
      <c r="X30" s="45"/>
      <c r="Y30" s="47"/>
    </row>
    <row r="31" spans="1:25" x14ac:dyDescent="0.15">
      <c r="A31" s="47"/>
      <c r="B31" s="44"/>
      <c r="C31" s="53" t="str">
        <f t="shared" si="5"/>
        <v/>
      </c>
      <c r="D31" s="53" t="str">
        <f t="shared" si="0"/>
        <v/>
      </c>
      <c r="E31" s="53" t="str">
        <f t="shared" si="1"/>
        <v/>
      </c>
      <c r="F31" s="47"/>
      <c r="G31" s="45"/>
      <c r="H31" s="45"/>
      <c r="I31" s="45"/>
      <c r="J31" s="45"/>
      <c r="K31" s="45"/>
      <c r="L31" s="45"/>
      <c r="M31" s="47"/>
      <c r="N31" s="44"/>
      <c r="O31" s="53" t="str">
        <f t="shared" si="2"/>
        <v/>
      </c>
      <c r="P31" s="53" t="str">
        <f t="shared" si="3"/>
        <v/>
      </c>
      <c r="Q31" s="53" t="str">
        <f t="shared" si="4"/>
        <v/>
      </c>
      <c r="R31" s="47"/>
      <c r="S31" s="45"/>
      <c r="T31" s="45"/>
      <c r="U31" s="45"/>
      <c r="V31" s="45"/>
      <c r="W31" s="45"/>
      <c r="X31" s="45"/>
      <c r="Y31" s="47"/>
    </row>
    <row r="32" spans="1:25" x14ac:dyDescent="0.15">
      <c r="A32" s="47"/>
      <c r="B32" s="44"/>
      <c r="C32" s="53" t="str">
        <f t="shared" si="5"/>
        <v/>
      </c>
      <c r="D32" s="53" t="str">
        <f t="shared" si="0"/>
        <v/>
      </c>
      <c r="E32" s="53" t="str">
        <f t="shared" si="1"/>
        <v/>
      </c>
      <c r="F32" s="47"/>
      <c r="G32" s="45"/>
      <c r="H32" s="45"/>
      <c r="I32" s="45"/>
      <c r="J32" s="45"/>
      <c r="K32" s="45"/>
      <c r="L32" s="45"/>
      <c r="M32" s="47"/>
      <c r="N32" s="44"/>
      <c r="O32" s="53" t="str">
        <f t="shared" si="2"/>
        <v/>
      </c>
      <c r="P32" s="53" t="str">
        <f t="shared" si="3"/>
        <v/>
      </c>
      <c r="Q32" s="53" t="str">
        <f t="shared" si="4"/>
        <v/>
      </c>
      <c r="R32" s="47"/>
      <c r="S32" s="45"/>
      <c r="T32" s="45"/>
      <c r="U32" s="45"/>
      <c r="V32" s="45"/>
      <c r="W32" s="45"/>
      <c r="X32" s="45"/>
      <c r="Y32" s="47"/>
    </row>
    <row r="33" spans="1:25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x14ac:dyDescent="0.15">
      <c r="A34" s="47"/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284" t="s">
        <v>52</v>
      </c>
      <c r="U37" s="284"/>
      <c r="V37" s="284"/>
      <c r="W37" s="284"/>
      <c r="X37" s="284"/>
      <c r="Y37" s="47"/>
    </row>
    <row r="38" spans="1:25" x14ac:dyDescent="0.15">
      <c r="A38" s="47"/>
      <c r="B38" s="48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284"/>
      <c r="U38" s="284"/>
      <c r="V38" s="284"/>
      <c r="W38" s="284"/>
      <c r="X38" s="284"/>
      <c r="Y38" s="47"/>
    </row>
    <row r="39" spans="1:25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</sheetData>
  <sheetProtection password="B220" sheet="1" objects="1" scenarios="1" formatCells="0"/>
  <mergeCells count="18">
    <mergeCell ref="S7:X7"/>
    <mergeCell ref="W8:X8"/>
    <mergeCell ref="D8:D9"/>
    <mergeCell ref="T37:X38"/>
    <mergeCell ref="Q8:Q9"/>
    <mergeCell ref="S8:T8"/>
    <mergeCell ref="G8:H8"/>
    <mergeCell ref="I8:J8"/>
    <mergeCell ref="K8:L8"/>
    <mergeCell ref="U8:V8"/>
    <mergeCell ref="E8:E9"/>
    <mergeCell ref="P8:P9"/>
    <mergeCell ref="P5:R5"/>
    <mergeCell ref="C8:C9"/>
    <mergeCell ref="O8:O9"/>
    <mergeCell ref="G7:L7"/>
    <mergeCell ref="B7:C7"/>
    <mergeCell ref="N7:O7"/>
  </mergeCells>
  <phoneticPr fontId="3"/>
  <pageMargins left="0.62992125984251968" right="0.62992125984251968" top="1.1811023622047245" bottom="0.47244094488188981" header="0.51181102362204722" footer="0"/>
  <pageSetup paperSize="9" scale="97" orientation="landscape" horizontalDpi="0" verticalDpi="0" r:id="rId1"/>
  <headerFooter alignWithMargins="0">
    <oddFooter>&amp;L&amp;"ＭＳ Ｐ明朝,太字"&amp;10&amp;D  TGCRDL Relocation  PJ  LOAD LIST  DATA Sheet   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集計表</vt:lpstr>
      <vt:lpstr>Load-List</vt:lpstr>
      <vt:lpstr>DATA</vt:lpstr>
      <vt:lpstr>DATA!Print_Area</vt:lpstr>
      <vt:lpstr>'Load-List'!Print_Area</vt:lpstr>
      <vt:lpstr>集計表!Print_Area</vt:lpstr>
      <vt:lpstr>電動機５０</vt:lpstr>
      <vt:lpstr>電動機６０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ＥＳＥ SERVICE</dc:creator>
  <cp:lastModifiedBy>FJ-USER</cp:lastModifiedBy>
  <cp:lastPrinted>2002-08-31T00:41:24Z</cp:lastPrinted>
  <dcterms:created xsi:type="dcterms:W3CDTF">2002-07-07T06:13:24Z</dcterms:created>
  <dcterms:modified xsi:type="dcterms:W3CDTF">2017-11-12T19:13:30Z</dcterms:modified>
</cp:coreProperties>
</file>