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675" windowWidth="20520" windowHeight="3720"/>
  </bookViews>
  <sheets>
    <sheet name="VD4" sheetId="1" r:id="rId1"/>
    <sheet name="ソフト使用権許諾契約書" sheetId="4" r:id="rId2"/>
  </sheets>
  <definedNames>
    <definedName name="_xlnm.Print_Area" localSheetId="0">'VD4'!$E$2:$AO$276</definedName>
    <definedName name="_xlnm.Print_Area" localSheetId="1">ソフト使用権許諾契約書!$B$2:$Z$68</definedName>
  </definedNames>
  <calcPr calcId="145621"/>
</workbook>
</file>

<file path=xl/calcChain.xml><?xml version="1.0" encoding="utf-8"?>
<calcChain xmlns="http://schemas.openxmlformats.org/spreadsheetml/2006/main">
  <c r="AO276" i="1" l="1"/>
  <c r="C276" i="1"/>
  <c r="C275" i="1"/>
  <c r="C274" i="1"/>
  <c r="C273" i="1"/>
  <c r="D273" i="1" s="1"/>
  <c r="AO272" i="1"/>
  <c r="C272" i="1"/>
  <c r="C271" i="1"/>
  <c r="C270" i="1"/>
  <c r="C269" i="1"/>
  <c r="D269" i="1" s="1"/>
  <c r="AO268" i="1"/>
  <c r="C268" i="1"/>
  <c r="C267" i="1"/>
  <c r="C266" i="1"/>
  <c r="C265" i="1"/>
  <c r="D265" i="1" s="1"/>
  <c r="AO264" i="1"/>
  <c r="C264" i="1"/>
  <c r="C263" i="1"/>
  <c r="C262" i="1"/>
  <c r="C261" i="1"/>
  <c r="D261" i="1" s="1"/>
  <c r="AO260" i="1"/>
  <c r="C260" i="1"/>
  <c r="C259" i="1"/>
  <c r="C258" i="1"/>
  <c r="C257" i="1"/>
  <c r="D257" i="1" s="1"/>
  <c r="AO256" i="1"/>
  <c r="C256" i="1"/>
  <c r="C255" i="1"/>
  <c r="C254" i="1"/>
  <c r="C253" i="1"/>
  <c r="D253" i="1" s="1"/>
  <c r="AO252" i="1"/>
  <c r="C252" i="1"/>
  <c r="C251" i="1"/>
  <c r="C250" i="1"/>
  <c r="D249" i="1" s="1"/>
  <c r="C249" i="1"/>
  <c r="AO248" i="1"/>
  <c r="C248" i="1"/>
  <c r="C247" i="1"/>
  <c r="C246" i="1"/>
  <c r="C245" i="1"/>
  <c r="D245" i="1" s="1"/>
  <c r="AO244" i="1"/>
  <c r="C244" i="1"/>
  <c r="C243" i="1"/>
  <c r="C242" i="1"/>
  <c r="C241" i="1"/>
  <c r="D241" i="1" s="1"/>
  <c r="AO240" i="1"/>
  <c r="C240" i="1"/>
  <c r="C239" i="1"/>
  <c r="C238" i="1"/>
  <c r="C237" i="1"/>
  <c r="D237" i="1" s="1"/>
  <c r="AO236" i="1"/>
  <c r="C236" i="1"/>
  <c r="C235" i="1"/>
  <c r="C234" i="1"/>
  <c r="C233" i="1"/>
  <c r="D233" i="1" s="1"/>
  <c r="AO232" i="1"/>
  <c r="C232" i="1"/>
  <c r="C231" i="1"/>
  <c r="C230" i="1"/>
  <c r="C229" i="1"/>
  <c r="D229" i="1" s="1"/>
  <c r="AO228" i="1"/>
  <c r="C228" i="1"/>
  <c r="C227" i="1"/>
  <c r="C226" i="1"/>
  <c r="C225" i="1"/>
  <c r="D225" i="1" s="1"/>
  <c r="AO224" i="1"/>
  <c r="C224" i="1"/>
  <c r="C223" i="1"/>
  <c r="C222" i="1"/>
  <c r="C221" i="1"/>
  <c r="D221" i="1" s="1"/>
  <c r="AO220" i="1"/>
  <c r="C220" i="1"/>
  <c r="C219" i="1"/>
  <c r="C218" i="1"/>
  <c r="D217" i="1" s="1"/>
  <c r="C217" i="1"/>
  <c r="AO216" i="1"/>
  <c r="C216" i="1"/>
  <c r="C215" i="1"/>
  <c r="C214" i="1"/>
  <c r="C213" i="1"/>
  <c r="D213" i="1" s="1"/>
  <c r="AO207" i="1"/>
  <c r="C207" i="1"/>
  <c r="C206" i="1"/>
  <c r="C205" i="1"/>
  <c r="C204" i="1"/>
  <c r="D204" i="1" s="1"/>
  <c r="AO203" i="1"/>
  <c r="C203" i="1"/>
  <c r="C202" i="1"/>
  <c r="C201" i="1"/>
  <c r="C200" i="1"/>
  <c r="D200" i="1" s="1"/>
  <c r="AO199" i="1"/>
  <c r="C199" i="1"/>
  <c r="C198" i="1"/>
  <c r="C197" i="1"/>
  <c r="C196" i="1"/>
  <c r="D196" i="1" s="1"/>
  <c r="AO195" i="1"/>
  <c r="C195" i="1"/>
  <c r="C194" i="1"/>
  <c r="C193" i="1"/>
  <c r="C192" i="1"/>
  <c r="D192" i="1" s="1"/>
  <c r="AO191" i="1"/>
  <c r="C191" i="1"/>
  <c r="C190" i="1"/>
  <c r="C189" i="1"/>
  <c r="C188" i="1"/>
  <c r="D188" i="1" s="1"/>
  <c r="AO187" i="1"/>
  <c r="C187" i="1"/>
  <c r="C186" i="1"/>
  <c r="C185" i="1"/>
  <c r="C184" i="1"/>
  <c r="D184" i="1" s="1"/>
  <c r="AO183" i="1"/>
  <c r="C183" i="1"/>
  <c r="C182" i="1"/>
  <c r="C181" i="1"/>
  <c r="C180" i="1"/>
  <c r="D180" i="1" s="1"/>
  <c r="AO179" i="1"/>
  <c r="C179" i="1"/>
  <c r="C178" i="1"/>
  <c r="C177" i="1"/>
  <c r="C176" i="1"/>
  <c r="D176" i="1" s="1"/>
  <c r="AO175" i="1"/>
  <c r="C175" i="1"/>
  <c r="C174" i="1"/>
  <c r="C173" i="1"/>
  <c r="C172" i="1"/>
  <c r="D172" i="1" s="1"/>
  <c r="AO171" i="1"/>
  <c r="C171" i="1"/>
  <c r="C170" i="1"/>
  <c r="C169" i="1"/>
  <c r="C168" i="1"/>
  <c r="D168" i="1" s="1"/>
  <c r="AO167" i="1"/>
  <c r="C167" i="1"/>
  <c r="C166" i="1"/>
  <c r="C165" i="1"/>
  <c r="C164" i="1"/>
  <c r="D164" i="1" s="1"/>
  <c r="AO163" i="1"/>
  <c r="C163" i="1"/>
  <c r="C162" i="1"/>
  <c r="D160" i="1" s="1"/>
  <c r="C161" i="1"/>
  <c r="C160" i="1"/>
  <c r="AO159" i="1"/>
  <c r="C159" i="1"/>
  <c r="C158" i="1"/>
  <c r="D156" i="1" s="1"/>
  <c r="C157" i="1"/>
  <c r="C156" i="1"/>
  <c r="AO155" i="1"/>
  <c r="C155" i="1"/>
  <c r="C154" i="1"/>
  <c r="C153" i="1"/>
  <c r="C152" i="1"/>
  <c r="D152" i="1" s="1"/>
  <c r="AO151" i="1"/>
  <c r="C151" i="1"/>
  <c r="C150" i="1"/>
  <c r="C149" i="1"/>
  <c r="C148" i="1"/>
  <c r="D148" i="1" s="1"/>
  <c r="AO147" i="1"/>
  <c r="C147" i="1"/>
  <c r="C146" i="1"/>
  <c r="C145" i="1"/>
  <c r="C144" i="1"/>
  <c r="AO134" i="1"/>
  <c r="C134" i="1"/>
  <c r="C133" i="1"/>
  <c r="C132" i="1"/>
  <c r="C131" i="1"/>
  <c r="D131" i="1" s="1"/>
  <c r="AO138" i="1"/>
  <c r="C138" i="1"/>
  <c r="C137" i="1"/>
  <c r="C136" i="1"/>
  <c r="C135" i="1"/>
  <c r="D135" i="1" s="1"/>
  <c r="AO130" i="1"/>
  <c r="C130" i="1"/>
  <c r="C129" i="1"/>
  <c r="C128" i="1"/>
  <c r="C127" i="1"/>
  <c r="D127" i="1" s="1"/>
  <c r="AO126" i="1"/>
  <c r="C126" i="1"/>
  <c r="C125" i="1"/>
  <c r="C124" i="1"/>
  <c r="C123" i="1"/>
  <c r="D123" i="1" s="1"/>
  <c r="AO122" i="1"/>
  <c r="C122" i="1"/>
  <c r="C121" i="1"/>
  <c r="C120" i="1"/>
  <c r="C119" i="1"/>
  <c r="D119" i="1" s="1"/>
  <c r="AO118" i="1"/>
  <c r="C118" i="1"/>
  <c r="C117" i="1"/>
  <c r="C116" i="1"/>
  <c r="C115" i="1"/>
  <c r="D115" i="1" s="1"/>
  <c r="AO114" i="1"/>
  <c r="C114" i="1"/>
  <c r="C113" i="1"/>
  <c r="C112" i="1"/>
  <c r="C111" i="1"/>
  <c r="D111" i="1" s="1"/>
  <c r="AO110" i="1"/>
  <c r="C110" i="1"/>
  <c r="C109" i="1"/>
  <c r="C108" i="1"/>
  <c r="C107" i="1"/>
  <c r="AO106" i="1"/>
  <c r="C106" i="1"/>
  <c r="C105" i="1"/>
  <c r="C104" i="1"/>
  <c r="C103" i="1"/>
  <c r="D103" i="1" s="1"/>
  <c r="AO102" i="1"/>
  <c r="C102" i="1"/>
  <c r="C101" i="1"/>
  <c r="C100" i="1"/>
  <c r="C99" i="1"/>
  <c r="D99" i="1" s="1"/>
  <c r="AO98" i="1"/>
  <c r="C98" i="1"/>
  <c r="C97" i="1"/>
  <c r="C96" i="1"/>
  <c r="C95" i="1"/>
  <c r="D95" i="1" s="1"/>
  <c r="AO94" i="1"/>
  <c r="C94" i="1"/>
  <c r="C93" i="1"/>
  <c r="C92" i="1"/>
  <c r="C91" i="1"/>
  <c r="D91" i="1" s="1"/>
  <c r="AO90" i="1"/>
  <c r="C90" i="1"/>
  <c r="C89" i="1"/>
  <c r="C88" i="1"/>
  <c r="C87" i="1"/>
  <c r="D87" i="1" s="1"/>
  <c r="AO86" i="1"/>
  <c r="C86" i="1"/>
  <c r="C85" i="1"/>
  <c r="C84" i="1"/>
  <c r="C83" i="1"/>
  <c r="D83" i="1" s="1"/>
  <c r="AO82" i="1"/>
  <c r="C82" i="1"/>
  <c r="C81" i="1"/>
  <c r="C80" i="1"/>
  <c r="C79" i="1"/>
  <c r="D79" i="1" s="1"/>
  <c r="AO78" i="1"/>
  <c r="C78" i="1"/>
  <c r="C77" i="1"/>
  <c r="C76" i="1"/>
  <c r="C75" i="1"/>
  <c r="D75" i="1" s="1"/>
  <c r="C20" i="1"/>
  <c r="C19" i="1"/>
  <c r="AO50" i="1"/>
  <c r="AO46" i="1"/>
  <c r="AO42" i="1"/>
  <c r="AO38" i="1"/>
  <c r="AO34" i="1"/>
  <c r="AO30" i="1"/>
  <c r="AO26" i="1"/>
  <c r="AO22" i="1"/>
  <c r="AO18" i="1"/>
  <c r="AO14" i="1"/>
  <c r="D107" i="1" l="1"/>
  <c r="D74" i="1"/>
  <c r="D212" i="1"/>
  <c r="D144" i="1"/>
  <c r="D143" i="1" s="1"/>
  <c r="C50" i="1"/>
  <c r="C49" i="1"/>
  <c r="C48" i="1"/>
  <c r="C47" i="1"/>
  <c r="C46" i="1"/>
  <c r="C45" i="1"/>
  <c r="C44" i="1"/>
  <c r="C43" i="1"/>
  <c r="D43" i="1" s="1"/>
  <c r="C42" i="1"/>
  <c r="C41" i="1"/>
  <c r="C40" i="1"/>
  <c r="C39" i="1"/>
  <c r="C38" i="1"/>
  <c r="C37" i="1"/>
  <c r="C36" i="1"/>
  <c r="C35" i="1"/>
  <c r="D35" i="1" s="1"/>
  <c r="C34" i="1"/>
  <c r="C33" i="1"/>
  <c r="C32" i="1"/>
  <c r="C31" i="1"/>
  <c r="C30" i="1"/>
  <c r="C29" i="1"/>
  <c r="C28" i="1"/>
  <c r="C27" i="1"/>
  <c r="D27" i="1" s="1"/>
  <c r="C26" i="1"/>
  <c r="C25" i="1"/>
  <c r="C24" i="1"/>
  <c r="C23" i="1"/>
  <c r="C22" i="1"/>
  <c r="C21" i="1"/>
  <c r="C18" i="1"/>
  <c r="C17" i="1"/>
  <c r="C16" i="1"/>
  <c r="C15" i="1"/>
  <c r="C11" i="1"/>
  <c r="C13" i="1"/>
  <c r="C14" i="1"/>
  <c r="D23" i="1" l="1"/>
  <c r="D31" i="1"/>
  <c r="D39" i="1"/>
  <c r="D47" i="1"/>
  <c r="D15" i="1"/>
  <c r="D19" i="1"/>
  <c r="C12" i="1"/>
  <c r="D11" i="1" s="1"/>
  <c r="AJ3" i="1"/>
  <c r="AK3" i="1" s="1"/>
  <c r="D5" i="1" l="1"/>
  <c r="B2" i="1" s="1"/>
  <c r="AL3" i="1"/>
</calcChain>
</file>

<file path=xl/comments1.xml><?xml version="1.0" encoding="utf-8"?>
<comments xmlns="http://schemas.openxmlformats.org/spreadsheetml/2006/main">
  <authors>
    <author>佐海 恭三</author>
    <author>ESE SERVICE</author>
  </authors>
  <commentList>
    <comment ref="R7"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 ref="S7" authorId="1">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AA7" authorId="1">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電動機側進相コンデンサ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 ref="R71"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 ref="S71" authorId="1">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AA71" authorId="1">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電動機側進相コンデンサ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 ref="R140"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 ref="S140" authorId="1">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AA140" authorId="1">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電動機側進相コンデンサ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 ref="R209" authorId="0">
      <text>
        <r>
          <rPr>
            <b/>
            <sz val="2"/>
            <color indexed="81"/>
            <rFont val="ＭＳ Ｐゴシック"/>
            <family val="3"/>
            <charset val="128"/>
          </rPr>
          <t xml:space="preserve">　　　　　　　　　　　　　　　　　　　　　　　　　　　　　　　　　　　　　　　　　　　　　　　
</t>
        </r>
        <r>
          <rPr>
            <b/>
            <sz val="11"/>
            <color indexed="81"/>
            <rFont val="ＭＳ Ｐゴシック"/>
            <family val="3"/>
            <charset val="128"/>
          </rPr>
          <t xml:space="preserve"> ……</t>
        </r>
        <r>
          <rPr>
            <b/>
            <sz val="11"/>
            <color indexed="10"/>
            <rFont val="ＭＳ Ｐゴシック"/>
            <family val="3"/>
            <charset val="128"/>
          </rPr>
          <t>高圧進相コンデンサ</t>
        </r>
        <r>
          <rPr>
            <sz val="10"/>
            <color indexed="12"/>
            <rFont val="ＭＳ Ｐゴシック"/>
            <family val="3"/>
            <charset val="128"/>
          </rPr>
          <t>［ニチコン（株）1991.5］</t>
        </r>
        <r>
          <rPr>
            <b/>
            <sz val="11"/>
            <color indexed="81"/>
            <rFont val="ＭＳ Ｐゴシック"/>
            <family val="3"/>
            <charset val="128"/>
          </rPr>
          <t xml:space="preserve">……
</t>
        </r>
        <r>
          <rPr>
            <b/>
            <sz val="2"/>
            <color indexed="81"/>
            <rFont val="ＭＳ Ｐゴシック"/>
            <family val="3"/>
            <charset val="128"/>
          </rPr>
          <t xml:space="preserve">　　　　　　　　                                                                     
   　 </t>
        </r>
        <r>
          <rPr>
            <b/>
            <sz val="1"/>
            <color indexed="81"/>
            <rFont val="ＭＳ Ｐゴシック"/>
            <family val="3"/>
            <charset val="128"/>
          </rPr>
          <t>　</t>
        </r>
        <r>
          <rPr>
            <sz val="10"/>
            <color indexed="81"/>
            <rFont val="ＭＳ Ｐゴシック"/>
            <family val="3"/>
            <charset val="128"/>
          </rPr>
          <t>3300V，6600V-50Hz，60Hz（</t>
        </r>
        <r>
          <rPr>
            <sz val="10"/>
            <color indexed="14"/>
            <rFont val="ＭＳ Ｐゴシック"/>
            <family val="3"/>
            <charset val="128"/>
          </rPr>
          <t>直列リアクトル</t>
        </r>
        <r>
          <rPr>
            <sz val="10"/>
            <color indexed="10"/>
            <rFont val="ＭＳ Ｐゴシック"/>
            <family val="3"/>
            <charset val="128"/>
          </rPr>
          <t>なし</t>
        </r>
        <r>
          <rPr>
            <sz val="10"/>
            <color indexed="81"/>
            <rFont val="ＭＳ Ｐゴシック"/>
            <family val="3"/>
            <charset val="128"/>
          </rPr>
          <t>）
　　　</t>
        </r>
        <r>
          <rPr>
            <b/>
            <sz val="9"/>
            <color indexed="81"/>
            <rFont val="ＭＳ ゴシック"/>
            <family val="3"/>
            <charset val="128"/>
          </rPr>
          <t>　50, 75, 100,150,200,250,300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６％</t>
        </r>
        <r>
          <rPr>
            <sz val="10"/>
            <color indexed="81"/>
            <rFont val="ＭＳ ゴシック"/>
            <family val="3"/>
            <charset val="128"/>
          </rPr>
          <t xml:space="preserve">）
　　  </t>
        </r>
        <r>
          <rPr>
            <b/>
            <sz val="9"/>
            <color indexed="81"/>
            <rFont val="ＭＳ ゴシック"/>
            <family val="3"/>
            <charset val="128"/>
          </rPr>
          <t xml:space="preserve">50, 75, 100,150,200,250,300,400,500,600,
 　  </t>
        </r>
        <r>
          <rPr>
            <b/>
            <sz val="9"/>
            <color indexed="23"/>
            <rFont val="ＭＳ ゴシック"/>
            <family val="3"/>
            <charset val="128"/>
          </rPr>
          <t>700</t>
        </r>
        <r>
          <rPr>
            <b/>
            <sz val="9"/>
            <color indexed="81"/>
            <rFont val="ＭＳ ゴシック"/>
            <family val="3"/>
            <charset val="128"/>
          </rPr>
          <t>,750,</t>
        </r>
        <r>
          <rPr>
            <b/>
            <sz val="9"/>
            <color indexed="23"/>
            <rFont val="ＭＳ ゴシック"/>
            <family val="3"/>
            <charset val="128"/>
          </rPr>
          <t>800</t>
        </r>
        <r>
          <rPr>
            <b/>
            <sz val="9"/>
            <color indexed="81"/>
            <rFont val="ＭＳ ゴシック"/>
            <family val="3"/>
            <charset val="128"/>
          </rPr>
          <t>,</t>
        </r>
        <r>
          <rPr>
            <b/>
            <sz val="9"/>
            <color indexed="23"/>
            <rFont val="ＭＳ ゴシック"/>
            <family val="3"/>
            <charset val="128"/>
          </rPr>
          <t>900</t>
        </r>
        <r>
          <rPr>
            <b/>
            <sz val="9"/>
            <color indexed="81"/>
            <rFont val="ＭＳ ゴシック"/>
            <family val="3"/>
            <charset val="128"/>
          </rPr>
          <t>,1000</t>
        </r>
        <r>
          <rPr>
            <sz val="10"/>
            <color indexed="81"/>
            <rFont val="ＭＳ ゴシック"/>
            <family val="3"/>
            <charset val="128"/>
          </rPr>
          <t xml:space="preserve">[KVar]
  </t>
        </r>
        <r>
          <rPr>
            <sz val="10"/>
            <color indexed="81"/>
            <rFont val="ＭＳ Ｐゴシック"/>
            <family val="3"/>
            <charset val="128"/>
          </rPr>
          <t>3300V，6600V-50Hz，60Hz（</t>
        </r>
        <r>
          <rPr>
            <sz val="10"/>
            <color indexed="14"/>
            <rFont val="ＭＳ ゴシック"/>
            <family val="3"/>
            <charset val="128"/>
          </rPr>
          <t>直列リアクトル</t>
        </r>
        <r>
          <rPr>
            <sz val="10"/>
            <color indexed="10"/>
            <rFont val="ＭＳ ゴシック"/>
            <family val="3"/>
            <charset val="128"/>
          </rPr>
          <t>13％</t>
        </r>
        <r>
          <rPr>
            <sz val="10"/>
            <color indexed="81"/>
            <rFont val="ＭＳ ゴシック"/>
            <family val="3"/>
            <charset val="128"/>
          </rPr>
          <t xml:space="preserve">）
</t>
        </r>
        <r>
          <rPr>
            <sz val="10"/>
            <color indexed="81"/>
            <rFont val="ＭＳ Ｐゴシック"/>
            <family val="3"/>
            <charset val="128"/>
          </rPr>
          <t xml:space="preserve">          </t>
        </r>
        <r>
          <rPr>
            <b/>
            <sz val="9"/>
            <color indexed="81"/>
            <rFont val="ＭＳ ゴシック"/>
            <family val="3"/>
            <charset val="128"/>
          </rPr>
          <t>50, 75, 100,150,200,250,300,400,500</t>
        </r>
        <r>
          <rPr>
            <sz val="10"/>
            <color indexed="81"/>
            <rFont val="ＭＳ Ｐゴシック"/>
            <family val="3"/>
            <charset val="128"/>
          </rPr>
          <t xml:space="preserve">[KVar]
</t>
        </r>
        <r>
          <rPr>
            <b/>
            <sz val="9"/>
            <color indexed="81"/>
            <rFont val="ＭＳ ゴシック"/>
            <family val="3"/>
            <charset val="128"/>
          </rPr>
          <t xml:space="preserve">  </t>
        </r>
        <r>
          <rPr>
            <sz val="10"/>
            <color indexed="12"/>
            <rFont val="ＭＳ ゴシック"/>
            <family val="3"/>
            <charset val="128"/>
          </rPr>
          <t>(注)</t>
        </r>
        <r>
          <rPr>
            <sz val="10"/>
            <color indexed="12"/>
            <rFont val="ＭＳ Ｐゴシック"/>
            <family val="3"/>
            <charset val="128"/>
          </rPr>
          <t>いづれの場合にも､</t>
        </r>
        <r>
          <rPr>
            <b/>
            <sz val="9"/>
            <color indexed="81"/>
            <rFont val="ＭＳ Ｐゴシック"/>
            <family val="3"/>
            <charset val="128"/>
          </rPr>
          <t>太字</t>
        </r>
        <r>
          <rPr>
            <sz val="10"/>
            <color indexed="12"/>
            <rFont val="ＭＳ Ｐゴシック"/>
            <family val="3"/>
            <charset val="128"/>
          </rPr>
          <t>の数値を入力して下さい</t>
        </r>
        <r>
          <rPr>
            <sz val="10"/>
            <color indexed="12"/>
            <rFont val="ＭＳ ゴシック"/>
            <family val="3"/>
            <charset val="128"/>
          </rPr>
          <t>。</t>
        </r>
      </text>
    </comment>
    <comment ref="S209" authorId="1">
      <text>
        <r>
          <rPr>
            <b/>
            <sz val="16"/>
            <color indexed="10"/>
            <rFont val="ＭＳ Ｐゴシック"/>
            <family val="3"/>
            <charset val="128"/>
          </rPr>
          <t xml:space="preserve"> </t>
        </r>
        <r>
          <rPr>
            <b/>
            <sz val="11"/>
            <color indexed="10"/>
            <rFont val="ＭＳ Ｐゴシック"/>
            <family val="3"/>
            <charset val="128"/>
          </rPr>
          <t>累積計算</t>
        </r>
        <r>
          <rPr>
            <b/>
            <sz val="11"/>
            <color indexed="81"/>
            <rFont val="ＭＳ Ｐゴシック"/>
            <family val="3"/>
            <charset val="128"/>
          </rPr>
          <t>を行う場合下記の点に
  注意して下さい。</t>
        </r>
        <r>
          <rPr>
            <sz val="9"/>
            <color indexed="81"/>
            <rFont val="ＭＳ Ｐゴシック"/>
            <family val="3"/>
            <charset val="128"/>
          </rPr>
          <t xml:space="preserve">
</t>
        </r>
        <r>
          <rPr>
            <sz val="9"/>
            <color indexed="12"/>
            <rFont val="ＭＳ Ｐゴシック"/>
            <family val="3"/>
            <charset val="128"/>
          </rPr>
          <t xml:space="preserve">
</t>
        </r>
        <r>
          <rPr>
            <sz val="10"/>
            <color indexed="12"/>
            <rFont val="ＭＳ Ｐゴシック"/>
            <family val="3"/>
            <charset val="128"/>
          </rPr>
          <t xml:space="preserve"> 　幹線分岐等で、各区間の電圧降下値を
　 集計するときには、"セル"の</t>
        </r>
        <r>
          <rPr>
            <sz val="10"/>
            <color indexed="14"/>
            <rFont val="ＭＳ Ｐゴシック"/>
            <family val="3"/>
            <charset val="128"/>
          </rPr>
          <t>各４行</t>
        </r>
        <r>
          <rPr>
            <sz val="10"/>
            <color indexed="12"/>
            <rFont val="ＭＳ Ｐゴシック"/>
            <family val="3"/>
            <charset val="128"/>
          </rPr>
          <t>を</t>
        </r>
        <r>
          <rPr>
            <sz val="10"/>
            <color indexed="14"/>
            <rFont val="ＭＳ Ｐゴシック"/>
            <family val="3"/>
            <charset val="128"/>
          </rPr>
          <t>連続</t>
        </r>
        <r>
          <rPr>
            <sz val="10"/>
            <color indexed="12"/>
            <rFont val="ＭＳ Ｐゴシック"/>
            <family val="3"/>
            <charset val="128"/>
          </rPr>
          <t xml:space="preserve">
    して使用して下さい。
 　単独計算または、次の別計算に移るとき
　 は､必ず </t>
        </r>
        <r>
          <rPr>
            <sz val="10"/>
            <color indexed="14"/>
            <rFont val="ＭＳ Ｐゴシック"/>
            <family val="3"/>
            <charset val="128"/>
          </rPr>
          <t>４行以上</t>
        </r>
        <r>
          <rPr>
            <sz val="10"/>
            <color indexed="12"/>
            <rFont val="ＭＳ Ｐゴシック"/>
            <family val="3"/>
            <charset val="128"/>
          </rPr>
          <t xml:space="preserve"> 空けて入力して下さい。</t>
        </r>
      </text>
    </comment>
    <comment ref="AA209" authorId="1">
      <text>
        <r>
          <rPr>
            <sz val="16"/>
            <color indexed="8"/>
            <rFont val="ＭＳ Ｐゴシック"/>
            <family val="3"/>
            <charset val="128"/>
          </rPr>
          <t xml:space="preserve">   </t>
        </r>
        <r>
          <rPr>
            <b/>
            <sz val="11"/>
            <color indexed="8"/>
            <rFont val="ＭＳ Ｐゴシック"/>
            <family val="3"/>
            <charset val="128"/>
          </rPr>
          <t>……</t>
        </r>
        <r>
          <rPr>
            <b/>
            <sz val="11"/>
            <color indexed="10"/>
            <rFont val="ＭＳ Ｐゴシック"/>
            <family val="3"/>
            <charset val="128"/>
          </rPr>
          <t>電動機側進相コンデンサ</t>
        </r>
        <r>
          <rPr>
            <b/>
            <sz val="11"/>
            <color indexed="8"/>
            <rFont val="ＭＳ Ｐゴシック"/>
            <family val="3"/>
            <charset val="128"/>
          </rPr>
          <t>……</t>
        </r>
        <r>
          <rPr>
            <sz val="9"/>
            <color indexed="81"/>
            <rFont val="ＭＳ Ｐゴシック"/>
            <family val="3"/>
            <charset val="128"/>
          </rPr>
          <t xml:space="preserve">
　　 　　　　</t>
        </r>
        <r>
          <rPr>
            <sz val="10"/>
            <color indexed="14"/>
            <rFont val="ＭＳ Ｐゴシック"/>
            <family val="3"/>
            <charset val="128"/>
          </rPr>
          <t>［Ｓｅｒｉｅｓ Ｐｏｗｅｒ Ｃａｐａｃｉｔｏｒ］</t>
        </r>
        <r>
          <rPr>
            <sz val="9"/>
            <color indexed="81"/>
            <rFont val="ＭＳ Ｐゴシック"/>
            <family val="3"/>
            <charset val="128"/>
          </rPr>
          <t xml:space="preserve">
</t>
        </r>
        <r>
          <rPr>
            <sz val="16"/>
            <color indexed="81"/>
            <rFont val="ＭＳ ゴシック"/>
            <family val="3"/>
            <charset val="128"/>
          </rPr>
          <t xml:space="preserve"> </t>
        </r>
        <r>
          <rPr>
            <sz val="10"/>
            <color indexed="12"/>
            <rFont val="ＭＳ ゴシック"/>
            <family val="3"/>
            <charset val="128"/>
          </rPr>
          <t>誘導負荷の遅れ力率を改善して､幹線の電圧
　降下を低減し､分電盤一次電圧の低下を防止
　する目的で設置します。</t>
        </r>
      </text>
    </comment>
  </commentList>
</comments>
</file>

<file path=xl/sharedStrings.xml><?xml version="1.0" encoding="utf-8"?>
<sst xmlns="http://schemas.openxmlformats.org/spreadsheetml/2006/main" count="429" uniqueCount="188">
  <si>
    <r>
      <rPr>
        <sz val="11"/>
        <color theme="8"/>
        <rFont val="メイリオ"/>
        <family val="3"/>
        <charset val="128"/>
      </rPr>
      <t>■</t>
    </r>
    <r>
      <rPr>
        <sz val="8"/>
        <color theme="1"/>
        <rFont val="メイリオ"/>
        <family val="3"/>
        <charset val="128"/>
      </rPr>
      <t>：入力項目</t>
    </r>
    <rPh sb="2" eb="4">
      <t>ニュウリョク</t>
    </rPh>
    <rPh sb="4" eb="6">
      <t>コウモク</t>
    </rPh>
    <phoneticPr fontId="1"/>
  </si>
  <si>
    <r>
      <rPr>
        <sz val="11"/>
        <color theme="9" tint="0.39997558519241921"/>
        <rFont val="メイリオ"/>
        <family val="3"/>
        <charset val="128"/>
      </rPr>
      <t>■</t>
    </r>
    <r>
      <rPr>
        <sz val="8"/>
        <color theme="1"/>
        <rFont val="メイリオ"/>
        <family val="3"/>
        <charset val="128"/>
      </rPr>
      <t>：出力項目 (自動計算)</t>
    </r>
    <rPh sb="2" eb="4">
      <t>シュツリョク</t>
    </rPh>
    <rPh sb="4" eb="6">
      <t>コウモク</t>
    </rPh>
    <rPh sb="8" eb="10">
      <t>ジドウ</t>
    </rPh>
    <rPh sb="10" eb="12">
      <t>ケイサン</t>
    </rPh>
    <phoneticPr fontId="1"/>
  </si>
  <si>
    <t>電 気 方 式</t>
    <phoneticPr fontId="1"/>
  </si>
  <si>
    <t>φ・W</t>
    <phoneticPr fontId="1"/>
  </si>
  <si>
    <t>3φ3W</t>
  </si>
  <si>
    <r>
      <rPr>
        <sz val="11"/>
        <color theme="0" tint="-0.14999847407452621"/>
        <rFont val="メイリオ"/>
        <family val="3"/>
        <charset val="128"/>
      </rPr>
      <t>■</t>
    </r>
    <r>
      <rPr>
        <sz val="8"/>
        <color theme="1"/>
        <rFont val="メイリオ"/>
        <family val="3"/>
        <charset val="128"/>
      </rPr>
      <t>：プルダウンリスト入力</t>
    </r>
    <rPh sb="10" eb="12">
      <t>ニュウリョク</t>
    </rPh>
    <phoneticPr fontId="1"/>
  </si>
  <si>
    <t>Pulldown List (適用区間-1)</t>
    <phoneticPr fontId="1"/>
  </si>
  <si>
    <t>Pulldown List (適用区間-2)</t>
    <phoneticPr fontId="1"/>
  </si>
  <si>
    <t>Pulldown List (変圧器型式)</t>
    <rPh sb="15" eb="18">
      <t>ヘンアツキ</t>
    </rPh>
    <rPh sb="18" eb="20">
      <t>カタシキ</t>
    </rPh>
    <phoneticPr fontId="1"/>
  </si>
  <si>
    <t>油入自冷</t>
  </si>
  <si>
    <t>油入自冷</t>
    <phoneticPr fontId="1"/>
  </si>
  <si>
    <t>油入風冷</t>
    <rPh sb="2" eb="3">
      <t>カゼ</t>
    </rPh>
    <phoneticPr fontId="1"/>
  </si>
  <si>
    <t>ガス絶縁</t>
    <phoneticPr fontId="1"/>
  </si>
  <si>
    <t>モ－ルド絶縁</t>
    <phoneticPr fontId="1"/>
  </si>
  <si>
    <t>Pulldown List (構内ケーブル)</t>
    <rPh sb="15" eb="17">
      <t>コウナイ</t>
    </rPh>
    <phoneticPr fontId="1"/>
  </si>
  <si>
    <t>Pulldown List (敷設方法)</t>
    <rPh sb="15" eb="17">
      <t>フセツ</t>
    </rPh>
    <rPh sb="17" eb="19">
      <t>ホウホウ</t>
    </rPh>
    <phoneticPr fontId="1"/>
  </si>
  <si>
    <t>地中管路</t>
    <rPh sb="0" eb="2">
      <t>チチュウ</t>
    </rPh>
    <rPh sb="2" eb="4">
      <t>カンロ</t>
    </rPh>
    <phoneticPr fontId="24"/>
  </si>
  <si>
    <t>地中暗渠</t>
    <rPh sb="0" eb="2">
      <t>チチュウ</t>
    </rPh>
    <rPh sb="2" eb="4">
      <t>アンキョ</t>
    </rPh>
    <phoneticPr fontId="24"/>
  </si>
  <si>
    <t>地中開渠</t>
    <rPh sb="0" eb="2">
      <t>チチュウ</t>
    </rPh>
    <rPh sb="2" eb="4">
      <t>カイキョ</t>
    </rPh>
    <phoneticPr fontId="24"/>
  </si>
  <si>
    <t>気中開渠</t>
    <rPh sb="0" eb="1">
      <t>キチュウ</t>
    </rPh>
    <rPh sb="1" eb="2">
      <t>チュウ</t>
    </rPh>
    <rPh sb="2" eb="4">
      <t>カイキョ</t>
    </rPh>
    <phoneticPr fontId="24"/>
  </si>
  <si>
    <t>気中配管</t>
    <rPh sb="0" eb="1">
      <t>キチュウ</t>
    </rPh>
    <rPh sb="1" eb="2">
      <t>チュウ</t>
    </rPh>
    <rPh sb="2" eb="4">
      <t>ハイカン</t>
    </rPh>
    <phoneticPr fontId="24"/>
  </si>
  <si>
    <t>ラック100%</t>
    <phoneticPr fontId="24"/>
  </si>
  <si>
    <t>ラック 90%</t>
    <phoneticPr fontId="24"/>
  </si>
  <si>
    <t>ラック 80%</t>
    <phoneticPr fontId="24"/>
  </si>
  <si>
    <t>ラック 70%</t>
    <phoneticPr fontId="24"/>
  </si>
  <si>
    <t>ラック 65%</t>
    <phoneticPr fontId="24"/>
  </si>
  <si>
    <t>架空配線</t>
    <rPh sb="0" eb="2">
      <t>カクウ</t>
    </rPh>
    <rPh sb="2" eb="4">
      <t>ハイセン</t>
    </rPh>
    <phoneticPr fontId="24"/>
  </si>
  <si>
    <t>データフリーブロックを
入力して下さい　⇒</t>
    <phoneticPr fontId="1"/>
  </si>
  <si>
    <t>入</t>
    <rPh sb="0" eb="1">
      <t>ニュウ</t>
    </rPh>
    <phoneticPr fontId="1"/>
  </si>
  <si>
    <t>力</t>
    <rPh sb="0" eb="1">
      <t>リョク</t>
    </rPh>
    <phoneticPr fontId="1"/>
  </si>
  <si>
    <t>状</t>
    <rPh sb="0" eb="1">
      <t>ジョウ</t>
    </rPh>
    <phoneticPr fontId="1"/>
  </si>
  <si>
    <t>況</t>
    <phoneticPr fontId="1"/>
  </si>
  <si>
    <t xml:space="preserve"> 物件名を入力して下さい。</t>
    <rPh sb="1" eb="3">
      <t>ブッケン</t>
    </rPh>
    <rPh sb="3" eb="4">
      <t>メイ</t>
    </rPh>
    <rPh sb="5" eb="7">
      <t>ニュウリョク</t>
    </rPh>
    <rPh sb="9" eb="10">
      <t>クダ</t>
    </rPh>
    <phoneticPr fontId="37"/>
  </si>
  <si>
    <t>貴社名を入力して下さい</t>
    <phoneticPr fontId="44"/>
  </si>
  <si>
    <t>適　 用 　区 　間</t>
    <phoneticPr fontId="1"/>
  </si>
  <si>
    <t>No.1 動力配電盤 ～</t>
    <rPh sb="5" eb="7">
      <t>ドウリョク</t>
    </rPh>
    <rPh sb="7" eb="10">
      <t>ハイデンバン</t>
    </rPh>
    <phoneticPr fontId="1"/>
  </si>
  <si>
    <t>動力配電盤 (No.1) ～</t>
    <rPh sb="0" eb="2">
      <t>ドウリョク</t>
    </rPh>
    <rPh sb="2" eb="5">
      <t>ハイデンバン</t>
    </rPh>
    <phoneticPr fontId="1"/>
  </si>
  <si>
    <t>No.1 動力盤</t>
    <rPh sb="5" eb="8">
      <t>ドウリョクバン</t>
    </rPh>
    <phoneticPr fontId="1"/>
  </si>
  <si>
    <t>動力盤 (No.1)</t>
    <rPh sb="0" eb="3">
      <t>ドウリョクバン</t>
    </rPh>
    <phoneticPr fontId="1"/>
  </si>
  <si>
    <t>600V CV-1C</t>
    <phoneticPr fontId="1"/>
  </si>
  <si>
    <t>600V CE-1C</t>
    <phoneticPr fontId="1"/>
  </si>
  <si>
    <t>600V CV-3C</t>
    <phoneticPr fontId="1"/>
  </si>
  <si>
    <t>600V CE-3C</t>
    <phoneticPr fontId="1"/>
  </si>
  <si>
    <t>600V CV-T</t>
    <phoneticPr fontId="1"/>
  </si>
  <si>
    <t>600V CE-T</t>
    <phoneticPr fontId="1"/>
  </si>
  <si>
    <t>鉄板ダクト</t>
    <rPh sb="0" eb="1">
      <t>テツ</t>
    </rPh>
    <rPh sb="1" eb="2">
      <t>バン</t>
    </rPh>
    <phoneticPr fontId="25"/>
  </si>
  <si>
    <t>P-01</t>
    <phoneticPr fontId="1"/>
  </si>
  <si>
    <t>600V CV-2C</t>
    <phoneticPr fontId="1"/>
  </si>
  <si>
    <t>600V CE-2C</t>
    <phoneticPr fontId="1"/>
  </si>
  <si>
    <t>Electro Systems Engineering SERVICE</t>
    <phoneticPr fontId="1"/>
  </si>
  <si>
    <t>2006.07.20 制定</t>
    <phoneticPr fontId="1"/>
  </si>
  <si>
    <t xml:space="preserve">   場合は、弊社は一切の責任を負いませんし、質問も受け付けません。 </t>
    <phoneticPr fontId="1"/>
  </si>
  <si>
    <t>6. 本ソフトウェア製品を不正に入手した場合、本ソフトウェア製品にウィルスが入っている可能性もあります。この</t>
    <phoneticPr fontId="1"/>
  </si>
  <si>
    <t xml:space="preserve">5. データ・シートの各値は、変更・修正・削除が可能です。 </t>
    <phoneticPr fontId="1"/>
  </si>
  <si>
    <t xml:space="preserve">   4-3.お客様が入力した計算に必要な項目以外の項目。 </t>
    <phoneticPr fontId="1"/>
  </si>
  <si>
    <t>　　　 ①系統番号～配電側機器 　②負荷側機器 　③選定電線-1，-2。</t>
    <phoneticPr fontId="1"/>
  </si>
  <si>
    <t xml:space="preserve">   4-2.下記の３ブロックの中からお客様が選んだ２ブロック以外の１ブロック。</t>
    <phoneticPr fontId="1"/>
  </si>
  <si>
    <t xml:space="preserve">   4-1.物件名。物件名が入力されていないと、お客さまは物件名を入力することができません。</t>
    <phoneticPr fontId="1"/>
  </si>
  <si>
    <t>4. 本ソフトウェア製品は、下記の部分が操作不能です。</t>
    <phoneticPr fontId="1"/>
  </si>
  <si>
    <t xml:space="preserve">   3-5.データシートにない変圧器、電線等の必要データ。 
</t>
    <phoneticPr fontId="1"/>
  </si>
  <si>
    <t xml:space="preserve">   3-4.選定電線-1，-2の名称・公称断面積・条数・亘長。 </t>
    <phoneticPr fontId="1"/>
  </si>
  <si>
    <t xml:space="preserve">   3-3.負荷の種別・出力ＫＷ・効率・力率・需要率。</t>
    <phoneticPr fontId="1"/>
  </si>
  <si>
    <t xml:space="preserve">   3-2.電気方式、周波数、計算温度、電力変圧器の形式・容量・台数。</t>
    <phoneticPr fontId="1"/>
  </si>
  <si>
    <t xml:space="preserve">   3-1.会社名、物件名、担当者名。</t>
    <phoneticPr fontId="1"/>
  </si>
  <si>
    <t>3. 技術計算Ｕｓｅｒ入力シートに下記の項目を入力して下さい。</t>
    <phoneticPr fontId="1"/>
  </si>
  <si>
    <t xml:space="preserve">   使用しています。 </t>
    <phoneticPr fontId="1"/>
  </si>
  <si>
    <t>2. 本ソフトウェア製品のフォントは、ＭＳ明朝、ＭＳＰ明朝、ＭＳゴシック、ＭＳＰゴシック、Times New Roman を</t>
    <phoneticPr fontId="1"/>
  </si>
  <si>
    <t xml:space="preserve">1. 本ソフトウェア製品は、米国マイクロソフト社のエクセル（製品バージョン 10.0.2614）を使用しています。 </t>
    <phoneticPr fontId="1"/>
  </si>
  <si>
    <t>［ご使用上の注意］</t>
    <phoneticPr fontId="1"/>
  </si>
  <si>
    <t xml:space="preserve">   て弊社はいかなる保証も責任も負いません。 </t>
    <phoneticPr fontId="1"/>
  </si>
  <si>
    <t>6. 本ソフトウェア製品を直接もしくは間接的に使用したことにより発生したすべての賠償請求、責任、障害等につい</t>
    <phoneticPr fontId="1"/>
  </si>
  <si>
    <t xml:space="preserve">   の正確さを保証するものではありません。 </t>
    <phoneticPr fontId="1"/>
  </si>
  <si>
    <t>5. 本ソフトウェア製品は、多岐にわたるデ－タをもとに動作確認を行っておりますが、これは本ソフトウェアの動作</t>
    <phoneticPr fontId="1"/>
  </si>
  <si>
    <t xml:space="preserve">   なりません。 </t>
    <phoneticPr fontId="1"/>
  </si>
  <si>
    <t xml:space="preserve">   譲渡、貸与、リース、ローン等をしてはなりません。また、弊社の著作権、商標表記を変更、削除、隠蔽をしては</t>
    <phoneticPr fontId="1"/>
  </si>
  <si>
    <t>4. 本ソフトウェア製品やその一部もしくはそれらのコピーを、変更、修正、解析、リバースエンジニアリング、翻訳、</t>
    <phoneticPr fontId="1"/>
  </si>
  <si>
    <t xml:space="preserve">3. 本ソフトウェア製品の入力欄以外の部分を変更、修正してはなりません。 </t>
    <phoneticPr fontId="1"/>
  </si>
  <si>
    <t xml:space="preserve">2. 本ソフトウェア製品は、下記[ご使用上の注意]の記載内容による部分を操作不能にして出荷します。 </t>
    <phoneticPr fontId="1"/>
  </si>
  <si>
    <t xml:space="preserve">   使用することを認めます。 </t>
    <phoneticPr fontId="1"/>
  </si>
  <si>
    <t>1. 本ソフトウェア製品は、１ライセンスにつき複数のコンピュータもしくは複数の端末において、複数のユーザーが</t>
    <phoneticPr fontId="1"/>
  </si>
  <si>
    <t>ライセンス数： １</t>
    <phoneticPr fontId="1"/>
  </si>
  <si>
    <t>製 品 受渡し： 電子メールによる送信</t>
    <phoneticPr fontId="1"/>
  </si>
  <si>
    <t>製 　品 　名： 高低圧回路解析[ＶＤ４]</t>
    <phoneticPr fontId="1"/>
  </si>
  <si>
    <t>製品ライセンス</t>
    <phoneticPr fontId="1"/>
  </si>
  <si>
    <t>を許諾します。</t>
    <phoneticPr fontId="1"/>
  </si>
  <si>
    <t>た弊社の ソフトウェアおよびそれに関連するすべての製品（以下「本ソフトウェア製品」といいます）の使用</t>
    <phoneticPr fontId="1"/>
  </si>
  <si>
    <r>
      <t>　</t>
    </r>
    <r>
      <rPr>
        <sz val="10"/>
        <color theme="1" tint="4.9989318521683403E-2"/>
        <rFont val="HGP明朝B"/>
        <family val="1"/>
        <charset val="128"/>
      </rPr>
      <t>ＥＳＥ  SERVICE</t>
    </r>
    <r>
      <rPr>
        <sz val="10"/>
        <color theme="1" tint="4.9989318521683403E-2"/>
        <rFont val="HG明朝B"/>
        <family val="1"/>
        <charset val="128"/>
      </rPr>
      <t>（以下「弊社」といいます）は、お客様が以下の条項に同意する場合において、下記に示され</t>
    </r>
    <phoneticPr fontId="1"/>
  </si>
  <si>
    <t>ソ フ ト ウ ェ ア 使 用 権 許 諾 契 約 書</t>
    <phoneticPr fontId="1"/>
  </si>
  <si>
    <r>
      <t xml:space="preserve"> </t>
    </r>
    <r>
      <rPr>
        <i/>
        <sz val="8"/>
        <rFont val="Times New Roman"/>
        <family val="1"/>
      </rPr>
      <t>Electro Systems Engineering SERVICE</t>
    </r>
    <phoneticPr fontId="1"/>
  </si>
  <si>
    <t>ＶＤ４ 入力シート</t>
    <rPh sb="4" eb="6">
      <t>ニュウリョク</t>
    </rPh>
    <phoneticPr fontId="1"/>
  </si>
  <si>
    <t>発電機</t>
    <rPh sb="0" eb="3">
      <t>ハツデンキ</t>
    </rPh>
    <phoneticPr fontId="1"/>
  </si>
  <si>
    <t>電 源</t>
    <rPh sb="0" eb="1">
      <t>デン</t>
    </rPh>
    <rPh sb="2" eb="3">
      <t>ミナモト</t>
    </rPh>
    <phoneticPr fontId="1"/>
  </si>
  <si>
    <t>系 統
番 号</t>
    <rPh sb="4" eb="5">
      <t>バン</t>
    </rPh>
    <rPh sb="6" eb="7">
      <t>ゴウ</t>
    </rPh>
    <phoneticPr fontId="1"/>
  </si>
  <si>
    <r>
      <t>Ｅs</t>
    </r>
    <r>
      <rPr>
        <sz val="9"/>
        <color theme="1"/>
        <rFont val="メイリオ"/>
        <family val="3"/>
        <charset val="128"/>
      </rPr>
      <t>[V]</t>
    </r>
    <phoneticPr fontId="1"/>
  </si>
  <si>
    <t>周 波 数 [Hz]</t>
    <rPh sb="0" eb="1">
      <t>シュウ</t>
    </rPh>
    <rPh sb="2" eb="3">
      <t>ナミ</t>
    </rPh>
    <rPh sb="4" eb="5">
      <t>スウ</t>
    </rPh>
    <phoneticPr fontId="1"/>
  </si>
  <si>
    <t>計算温度 [℃]</t>
    <rPh sb="0" eb="2">
      <t>ケイサン</t>
    </rPh>
    <rPh sb="2" eb="4">
      <t>オンド</t>
    </rPh>
    <phoneticPr fontId="1"/>
  </si>
  <si>
    <t>形　式</t>
    <phoneticPr fontId="1"/>
  </si>
  <si>
    <t>容量[KVA]</t>
    <rPh sb="0" eb="2">
      <t>ヨウリョウ</t>
    </rPh>
    <phoneticPr fontId="1"/>
  </si>
  <si>
    <t>台　数</t>
    <rPh sb="0" eb="1">
      <t>ダイ</t>
    </rPh>
    <rPh sb="2" eb="3">
      <t>スウ</t>
    </rPh>
    <phoneticPr fontId="1"/>
  </si>
  <si>
    <t>％Ｚ</t>
    <phoneticPr fontId="1"/>
  </si>
  <si>
    <t>定格電流</t>
    <phoneticPr fontId="1"/>
  </si>
  <si>
    <t>1</t>
    <phoneticPr fontId="1"/>
  </si>
  <si>
    <t>電　力　変　圧　器</t>
    <phoneticPr fontId="1"/>
  </si>
  <si>
    <t>容 量</t>
    <phoneticPr fontId="1"/>
  </si>
  <si>
    <t>[Kvar]</t>
    <phoneticPr fontId="1"/>
  </si>
  <si>
    <t>配　電　側　機　器</t>
    <rPh sb="0" eb="1">
      <t>ハイ</t>
    </rPh>
    <phoneticPr fontId="1"/>
  </si>
  <si>
    <t>負荷種別</t>
    <phoneticPr fontId="1"/>
  </si>
  <si>
    <t>出 力
[KW]</t>
    <rPh sb="0" eb="1">
      <t>デ</t>
    </rPh>
    <rPh sb="2" eb="3">
      <t>チカラ</t>
    </rPh>
    <phoneticPr fontId="1"/>
  </si>
  <si>
    <t>入 力
[KVA]</t>
    <rPh sb="0" eb="1">
      <t>ニュウ</t>
    </rPh>
    <rPh sb="2" eb="3">
      <t>チカラ</t>
    </rPh>
    <phoneticPr fontId="1"/>
  </si>
  <si>
    <r>
      <t xml:space="preserve">需要率
</t>
    </r>
    <r>
      <rPr>
        <b/>
        <sz val="9"/>
        <color theme="1"/>
        <rFont val="メイリオ"/>
        <family val="3"/>
        <charset val="128"/>
      </rPr>
      <t>Df</t>
    </r>
    <rPh sb="0" eb="2">
      <t>ジュヨウ</t>
    </rPh>
    <rPh sb="2" eb="3">
      <t>リツ</t>
    </rPh>
    <phoneticPr fontId="1"/>
  </si>
  <si>
    <r>
      <t xml:space="preserve">力 率
</t>
    </r>
    <r>
      <rPr>
        <b/>
        <sz val="9"/>
        <color theme="1"/>
        <rFont val="メイリオ"/>
        <family val="3"/>
        <charset val="128"/>
      </rPr>
      <t>cosφ</t>
    </r>
    <rPh sb="0" eb="1">
      <t>リキ</t>
    </rPh>
    <rPh sb="2" eb="3">
      <t>リツ</t>
    </rPh>
    <phoneticPr fontId="1"/>
  </si>
  <si>
    <r>
      <t>効 率
[</t>
    </r>
    <r>
      <rPr>
        <b/>
        <sz val="9"/>
        <color theme="1"/>
        <rFont val="メイリオ"/>
        <family val="3"/>
        <charset val="128"/>
      </rPr>
      <t>η</t>
    </r>
    <r>
      <rPr>
        <sz val="9"/>
        <color theme="1"/>
        <rFont val="メイリオ"/>
        <family val="3"/>
        <charset val="128"/>
      </rPr>
      <t>]</t>
    </r>
    <rPh sb="0" eb="1">
      <t>コウ</t>
    </rPh>
    <rPh sb="2" eb="3">
      <t>リツ</t>
    </rPh>
    <phoneticPr fontId="1"/>
  </si>
  <si>
    <t>負荷電流
[A]</t>
    <rPh sb="0" eb="1">
      <t>フ</t>
    </rPh>
    <rPh sb="2" eb="3">
      <t>デン</t>
    </rPh>
    <rPh sb="3" eb="4">
      <t>リュウ</t>
    </rPh>
    <phoneticPr fontId="1"/>
  </si>
  <si>
    <r>
      <rPr>
        <b/>
        <sz val="9"/>
        <color theme="1"/>
        <rFont val="メイリオ"/>
        <family val="3"/>
        <charset val="128"/>
      </rPr>
      <t>R</t>
    </r>
    <r>
      <rPr>
        <b/>
        <sz val="6"/>
        <color theme="1"/>
        <rFont val="メイリオ"/>
        <family val="3"/>
        <charset val="128"/>
      </rPr>
      <t>Ｌ</t>
    </r>
    <r>
      <rPr>
        <sz val="9"/>
        <color theme="1"/>
        <rFont val="メイリオ"/>
        <family val="3"/>
        <charset val="128"/>
      </rPr>
      <t>[Ω]</t>
    </r>
    <phoneticPr fontId="1"/>
  </si>
  <si>
    <r>
      <rPr>
        <b/>
        <sz val="9"/>
        <color theme="1"/>
        <rFont val="メイリオ"/>
        <family val="3"/>
        <charset val="128"/>
      </rPr>
      <t>Z</t>
    </r>
    <r>
      <rPr>
        <b/>
        <sz val="6"/>
        <color theme="1"/>
        <rFont val="メイリオ"/>
        <family val="3"/>
        <charset val="128"/>
      </rPr>
      <t>Ｌ</t>
    </r>
    <r>
      <rPr>
        <sz val="9"/>
        <color theme="1"/>
        <rFont val="メイリオ"/>
        <family val="3"/>
        <charset val="128"/>
      </rPr>
      <t>[Ω]</t>
    </r>
    <phoneticPr fontId="1"/>
  </si>
  <si>
    <r>
      <rPr>
        <b/>
        <sz val="9"/>
        <color theme="1"/>
        <rFont val="メイリオ"/>
        <family val="3"/>
        <charset val="128"/>
      </rPr>
      <t>X</t>
    </r>
    <r>
      <rPr>
        <sz val="9"/>
        <color theme="1"/>
        <rFont val="メイリオ"/>
        <family val="3"/>
        <charset val="128"/>
      </rPr>
      <t>Ｌ[Ω]</t>
    </r>
    <phoneticPr fontId="1"/>
  </si>
  <si>
    <t>[Kvar]</t>
    <phoneticPr fontId="1"/>
  </si>
  <si>
    <t>平 均</t>
    <rPh sb="0" eb="1">
      <t>ヘイ</t>
    </rPh>
    <rPh sb="2" eb="3">
      <t>ヒトシ</t>
    </rPh>
    <phoneticPr fontId="1"/>
  </si>
  <si>
    <t>力 率</t>
    <rPh sb="0" eb="1">
      <t>チカラ</t>
    </rPh>
    <rPh sb="2" eb="3">
      <t>リツ</t>
    </rPh>
    <phoneticPr fontId="1"/>
  </si>
  <si>
    <r>
      <rPr>
        <sz val="9"/>
        <color theme="1"/>
        <rFont val="メイリオ"/>
        <family val="3"/>
        <charset val="128"/>
      </rPr>
      <t>SC</t>
    </r>
    <r>
      <rPr>
        <sz val="8"/>
        <color theme="1"/>
        <rFont val="メイリオ"/>
        <family val="3"/>
        <charset val="128"/>
      </rPr>
      <t xml:space="preserve"> </t>
    </r>
    <r>
      <rPr>
        <b/>
        <sz val="8"/>
        <color theme="1"/>
        <rFont val="メイリオ"/>
        <family val="3"/>
        <charset val="128"/>
      </rPr>
      <t>R</t>
    </r>
    <phoneticPr fontId="1"/>
  </si>
  <si>
    <t>負　　　荷　　　設　　　備　　　容　　　量</t>
    <phoneticPr fontId="1"/>
  </si>
  <si>
    <t>負　　　　　荷　　　　　側　　　　　機　　　　　器</t>
    <rPh sb="0" eb="1">
      <t>フ</t>
    </rPh>
    <rPh sb="6" eb="7">
      <t>ニ</t>
    </rPh>
    <rPh sb="12" eb="13">
      <t>ガワ</t>
    </rPh>
    <rPh sb="18" eb="19">
      <t>キ</t>
    </rPh>
    <rPh sb="24" eb="25">
      <t>キ</t>
    </rPh>
    <phoneticPr fontId="1"/>
  </si>
  <si>
    <r>
      <t>SC</t>
    </r>
    <r>
      <rPr>
        <sz val="6"/>
        <rFont val="メイリオ"/>
        <family val="3"/>
        <charset val="128"/>
      </rPr>
      <t xml:space="preserve"> </t>
    </r>
    <r>
      <rPr>
        <b/>
        <sz val="8"/>
        <rFont val="メイリオ"/>
        <family val="3"/>
        <charset val="128"/>
      </rPr>
      <t>L</t>
    </r>
    <phoneticPr fontId="37"/>
  </si>
  <si>
    <t>公 称
断 面</t>
    <rPh sb="0" eb="1">
      <t>コウ</t>
    </rPh>
    <rPh sb="2" eb="3">
      <t>ショウ</t>
    </rPh>
    <rPh sb="4" eb="5">
      <t>ダン</t>
    </rPh>
    <rPh sb="6" eb="7">
      <t>メン</t>
    </rPh>
    <phoneticPr fontId="1"/>
  </si>
  <si>
    <t>条</t>
    <rPh sb="0" eb="1">
      <t>ジョウ</t>
    </rPh>
    <phoneticPr fontId="1"/>
  </si>
  <si>
    <t>数</t>
    <rPh sb="0" eb="1">
      <t>スウ</t>
    </rPh>
    <phoneticPr fontId="1"/>
  </si>
  <si>
    <t>亘 長</t>
    <rPh sb="0" eb="1">
      <t>ワタル</t>
    </rPh>
    <rPh sb="2" eb="3">
      <t>チョウ</t>
    </rPh>
    <phoneticPr fontId="1"/>
  </si>
  <si>
    <t>[m]</t>
    <phoneticPr fontId="1"/>
  </si>
  <si>
    <t>名　　　称</t>
    <rPh sb="0" eb="1">
      <t>ナ</t>
    </rPh>
    <rPh sb="4" eb="5">
      <t>ショウ</t>
    </rPh>
    <phoneticPr fontId="1"/>
  </si>
  <si>
    <t>選　定　電　線 －１</t>
    <phoneticPr fontId="1"/>
  </si>
  <si>
    <t>選　定　電　線 －２</t>
    <phoneticPr fontId="1"/>
  </si>
  <si>
    <r>
      <rPr>
        <sz val="9"/>
        <color theme="1"/>
        <rFont val="メイリオ"/>
        <family val="3"/>
        <charset val="128"/>
      </rPr>
      <t>Ｚ</t>
    </r>
    <r>
      <rPr>
        <sz val="6"/>
        <color theme="1"/>
        <rFont val="メイリオ"/>
        <family val="3"/>
        <charset val="128"/>
      </rPr>
      <t xml:space="preserve"> </t>
    </r>
    <r>
      <rPr>
        <b/>
        <sz val="8"/>
        <color theme="1"/>
        <rFont val="メイリオ"/>
        <family val="3"/>
        <charset val="128"/>
      </rPr>
      <t>C1</t>
    </r>
    <r>
      <rPr>
        <sz val="8"/>
        <color theme="1"/>
        <rFont val="メイリオ"/>
        <family val="3"/>
        <charset val="128"/>
      </rPr>
      <t xml:space="preserve"> </t>
    </r>
    <r>
      <rPr>
        <sz val="9"/>
        <color theme="1"/>
        <rFont val="メイリオ"/>
        <family val="3"/>
        <charset val="128"/>
      </rPr>
      <t>(低圧幹線-2)</t>
    </r>
    <phoneticPr fontId="1"/>
  </si>
  <si>
    <t>許容電流</t>
    <phoneticPr fontId="1"/>
  </si>
  <si>
    <t>布設方法</t>
    <rPh sb="0" eb="1">
      <t>ヌノ</t>
    </rPh>
    <rPh sb="1" eb="2">
      <t>セツ</t>
    </rPh>
    <rPh sb="2" eb="4">
      <t>ホウホウ</t>
    </rPh>
    <phoneticPr fontId="1"/>
  </si>
  <si>
    <t>←…………………………  ブロック ②  …………………………→</t>
    <phoneticPr fontId="1"/>
  </si>
  <si>
    <r>
      <t xml:space="preserve">←……………………… </t>
    </r>
    <r>
      <rPr>
        <sz val="9"/>
        <color rgb="FFC00000"/>
        <rFont val="メイリオ"/>
        <family val="3"/>
        <charset val="128"/>
      </rPr>
      <t>ブロック</t>
    </r>
    <r>
      <rPr>
        <sz val="12"/>
        <color rgb="FFC00000"/>
        <rFont val="メイリオ"/>
        <family val="3"/>
        <charset val="128"/>
      </rPr>
      <t xml:space="preserve"> ① …………………………→</t>
    </r>
    <phoneticPr fontId="1"/>
  </si>
  <si>
    <t>←……………… ブロック ③ …………………→</t>
    <phoneticPr fontId="1"/>
  </si>
  <si>
    <t>配 電 側</t>
    <phoneticPr fontId="1"/>
  </si>
  <si>
    <r>
      <t xml:space="preserve">電圧 </t>
    </r>
    <r>
      <rPr>
        <b/>
        <sz val="9"/>
        <color theme="1"/>
        <rFont val="メイリオ"/>
        <family val="3"/>
        <charset val="128"/>
      </rPr>
      <t>E</t>
    </r>
    <r>
      <rPr>
        <b/>
        <sz val="6"/>
        <color theme="1"/>
        <rFont val="メイリオ"/>
        <family val="3"/>
        <charset val="128"/>
      </rPr>
      <t>R</t>
    </r>
    <r>
      <rPr>
        <sz val="9"/>
        <color theme="1"/>
        <rFont val="メイリオ"/>
        <family val="3"/>
        <charset val="128"/>
      </rPr>
      <t xml:space="preserve"> [V]</t>
    </r>
    <phoneticPr fontId="1"/>
  </si>
  <si>
    <t>全負荷電流[A]</t>
    <phoneticPr fontId="1"/>
  </si>
  <si>
    <t>変圧器電流[A]</t>
    <phoneticPr fontId="1"/>
  </si>
  <si>
    <t>分岐部電圧[V]</t>
    <phoneticPr fontId="1"/>
  </si>
  <si>
    <t>②&amp;③</t>
  </si>
  <si>
    <t>負　荷　側</t>
    <rPh sb="0" eb="1">
      <t>フ</t>
    </rPh>
    <rPh sb="2" eb="3">
      <t>ニ</t>
    </rPh>
    <rPh sb="4" eb="5">
      <t>ガワ</t>
    </rPh>
    <phoneticPr fontId="1"/>
  </si>
  <si>
    <t>配　電　側</t>
    <phoneticPr fontId="1"/>
  </si>
  <si>
    <t>主幹開閉器</t>
    <phoneticPr fontId="1"/>
  </si>
  <si>
    <t>名　　　称</t>
    <rPh sb="0" eb="1">
      <t>ナ</t>
    </rPh>
    <rPh sb="4" eb="5">
      <t>ショウ</t>
    </rPh>
    <phoneticPr fontId="1"/>
  </si>
  <si>
    <r>
      <t>－</t>
    </r>
    <r>
      <rPr>
        <b/>
        <sz val="9"/>
        <color theme="1"/>
        <rFont val="メイリオ"/>
        <family val="3"/>
        <charset val="128"/>
      </rPr>
      <t>AF</t>
    </r>
    <phoneticPr fontId="1"/>
  </si>
  <si>
    <r>
      <t>－</t>
    </r>
    <r>
      <rPr>
        <b/>
        <sz val="9"/>
        <color theme="1"/>
        <rFont val="メイリオ"/>
        <family val="3"/>
        <charset val="128"/>
      </rPr>
      <t>AT</t>
    </r>
    <phoneticPr fontId="1"/>
  </si>
  <si>
    <t>[A3ヨコ-Size]</t>
    <phoneticPr fontId="1"/>
  </si>
  <si>
    <t xml:space="preserve">備　　　　　　考 </t>
    <phoneticPr fontId="1"/>
  </si>
  <si>
    <t>累計電流</t>
    <rPh sb="2" eb="4">
      <t>デンリュウ</t>
    </rPh>
    <phoneticPr fontId="1"/>
  </si>
  <si>
    <r>
      <t xml:space="preserve">電圧 </t>
    </r>
    <r>
      <rPr>
        <b/>
        <sz val="9"/>
        <color theme="1"/>
        <rFont val="メイリオ"/>
        <family val="3"/>
        <charset val="128"/>
      </rPr>
      <t>Ｅ</t>
    </r>
    <r>
      <rPr>
        <b/>
        <sz val="8"/>
        <color theme="1"/>
        <rFont val="メイリオ"/>
        <family val="3"/>
        <charset val="128"/>
      </rPr>
      <t>L</t>
    </r>
    <r>
      <rPr>
        <sz val="9"/>
        <color theme="1"/>
        <rFont val="メイリオ"/>
        <family val="3"/>
        <charset val="128"/>
      </rPr>
      <t xml:space="preserve"> [V]</t>
    </r>
    <phoneticPr fontId="1"/>
  </si>
  <si>
    <r>
      <rPr>
        <b/>
        <sz val="9"/>
        <color theme="1"/>
        <rFont val="メイリオ"/>
        <family val="3"/>
        <charset val="128"/>
      </rPr>
      <t>Ｅ</t>
    </r>
    <r>
      <rPr>
        <b/>
        <sz val="8"/>
        <color theme="1"/>
        <rFont val="メイリオ"/>
        <family val="3"/>
        <charset val="128"/>
      </rPr>
      <t>L</t>
    </r>
    <r>
      <rPr>
        <sz val="9"/>
        <color theme="1"/>
        <rFont val="メイリオ"/>
        <family val="3"/>
        <charset val="128"/>
      </rPr>
      <t>／</t>
    </r>
    <r>
      <rPr>
        <b/>
        <sz val="9"/>
        <color theme="1"/>
        <rFont val="メイリオ"/>
        <family val="3"/>
        <charset val="128"/>
      </rPr>
      <t>Ｅ</t>
    </r>
    <r>
      <rPr>
        <b/>
        <sz val="8"/>
        <color theme="1"/>
        <rFont val="メイリオ"/>
        <family val="3"/>
        <charset val="128"/>
      </rPr>
      <t>S</t>
    </r>
    <r>
      <rPr>
        <sz val="9"/>
        <color theme="1"/>
        <rFont val="メイリオ"/>
        <family val="3"/>
        <charset val="128"/>
      </rPr>
      <t xml:space="preserve"> [％]</t>
    </r>
    <phoneticPr fontId="1"/>
  </si>
  <si>
    <r>
      <t>(</t>
    </r>
    <r>
      <rPr>
        <b/>
        <sz val="9"/>
        <color theme="1"/>
        <rFont val="メイリオ"/>
        <family val="3"/>
        <charset val="128"/>
      </rPr>
      <t>E</t>
    </r>
    <r>
      <rPr>
        <sz val="9"/>
        <color theme="1"/>
        <rFont val="メイリオ"/>
        <family val="3"/>
        <charset val="128"/>
      </rPr>
      <t>－</t>
    </r>
    <r>
      <rPr>
        <b/>
        <sz val="9"/>
        <color theme="1"/>
        <rFont val="メイリオ"/>
        <family val="3"/>
        <charset val="128"/>
      </rPr>
      <t>E</t>
    </r>
    <r>
      <rPr>
        <b/>
        <sz val="8"/>
        <color theme="1"/>
        <rFont val="メイリオ"/>
        <family val="3"/>
        <charset val="128"/>
      </rPr>
      <t>L</t>
    </r>
    <r>
      <rPr>
        <sz val="9"/>
        <color theme="1"/>
        <rFont val="メイリオ"/>
        <family val="3"/>
        <charset val="128"/>
      </rPr>
      <t>)／</t>
    </r>
    <r>
      <rPr>
        <b/>
        <sz val="9"/>
        <color theme="1"/>
        <rFont val="メイリオ"/>
        <family val="3"/>
        <charset val="128"/>
      </rPr>
      <t>E</t>
    </r>
    <r>
      <rPr>
        <b/>
        <sz val="8"/>
        <color theme="1"/>
        <rFont val="メイリオ"/>
        <family val="3"/>
        <charset val="128"/>
      </rPr>
      <t>S</t>
    </r>
    <r>
      <rPr>
        <sz val="9"/>
        <color theme="1"/>
        <rFont val="メイリオ"/>
        <family val="3"/>
        <charset val="128"/>
      </rPr>
      <t>[％]</t>
    </r>
    <phoneticPr fontId="1"/>
  </si>
  <si>
    <r>
      <t>電流</t>
    </r>
    <r>
      <rPr>
        <b/>
        <sz val="9"/>
        <color theme="1"/>
        <rFont val="メイリオ"/>
        <family val="3"/>
        <charset val="128"/>
      </rPr>
      <t xml:space="preserve"> Ｉ</t>
    </r>
    <r>
      <rPr>
        <b/>
        <sz val="8"/>
        <color theme="1"/>
        <rFont val="メイリオ"/>
        <family val="3"/>
        <charset val="128"/>
      </rPr>
      <t>L</t>
    </r>
    <r>
      <rPr>
        <sz val="9"/>
        <color theme="1"/>
        <rFont val="メイリオ"/>
        <family val="3"/>
        <charset val="128"/>
      </rPr>
      <t xml:space="preserve"> [A] </t>
    </r>
    <phoneticPr fontId="1"/>
  </si>
  <si>
    <r>
      <t xml:space="preserve"> </t>
    </r>
    <r>
      <rPr>
        <b/>
        <sz val="9"/>
        <color theme="1"/>
        <rFont val="メイリオ"/>
        <family val="3"/>
        <charset val="128"/>
      </rPr>
      <t>Ｉ</t>
    </r>
    <r>
      <rPr>
        <b/>
        <sz val="8"/>
        <color theme="1"/>
        <rFont val="メイリオ"/>
        <family val="3"/>
        <charset val="128"/>
      </rPr>
      <t>C</t>
    </r>
    <r>
      <rPr>
        <sz val="9"/>
        <color theme="1"/>
        <rFont val="メイリオ"/>
        <family val="3"/>
        <charset val="128"/>
      </rPr>
      <t xml:space="preserve"> [A]</t>
    </r>
    <phoneticPr fontId="1"/>
  </si>
  <si>
    <r>
      <t>Z</t>
    </r>
    <r>
      <rPr>
        <b/>
        <sz val="8"/>
        <color theme="1"/>
        <rFont val="メイリオ"/>
        <family val="3"/>
        <charset val="128"/>
      </rPr>
      <t>Ln</t>
    </r>
    <r>
      <rPr>
        <sz val="9"/>
        <color theme="1"/>
        <rFont val="メイリオ"/>
        <family val="3"/>
        <charset val="128"/>
      </rPr>
      <t>（Ｒ</t>
    </r>
    <r>
      <rPr>
        <b/>
        <sz val="8"/>
        <color theme="1"/>
        <rFont val="メイリオ"/>
        <family val="3"/>
        <charset val="128"/>
      </rPr>
      <t>Ln</t>
    </r>
    <r>
      <rPr>
        <sz val="9"/>
        <color theme="1"/>
        <rFont val="メイリオ"/>
        <family val="3"/>
        <charset val="128"/>
      </rPr>
      <t>＋Ｌ</t>
    </r>
    <r>
      <rPr>
        <b/>
        <sz val="8"/>
        <color theme="1"/>
        <rFont val="メイリオ"/>
        <family val="3"/>
        <charset val="128"/>
      </rPr>
      <t>Ln</t>
    </r>
    <r>
      <rPr>
        <sz val="9"/>
        <color theme="1"/>
        <rFont val="メイリオ"/>
        <family val="3"/>
        <charset val="128"/>
      </rPr>
      <t>）</t>
    </r>
    <phoneticPr fontId="1"/>
  </si>
  <si>
    <t>生産動力</t>
    <rPh sb="0" eb="2">
      <t>セイサン</t>
    </rPh>
    <rPh sb="2" eb="4">
      <t>ドウリョク</t>
    </rPh>
    <phoneticPr fontId="75"/>
  </si>
  <si>
    <t>熱源動力</t>
    <rPh sb="0" eb="2">
      <t>ネツゲン</t>
    </rPh>
    <rPh sb="2" eb="4">
      <t>ドウリョク</t>
    </rPh>
    <phoneticPr fontId="75"/>
  </si>
  <si>
    <t>空調動力</t>
    <rPh sb="0" eb="2">
      <t>クウチョウ</t>
    </rPh>
    <rPh sb="2" eb="4">
      <t>ドウリョク</t>
    </rPh>
    <phoneticPr fontId="75"/>
  </si>
  <si>
    <t>換気動力</t>
    <rPh sb="0" eb="2">
      <t>カンキ</t>
    </rPh>
    <rPh sb="2" eb="4">
      <t>ドウリョク</t>
    </rPh>
    <phoneticPr fontId="75"/>
  </si>
  <si>
    <t>衛生動力</t>
    <rPh sb="0" eb="2">
      <t>エイセイ</t>
    </rPh>
    <rPh sb="2" eb="4">
      <t>ドウリョク</t>
    </rPh>
    <phoneticPr fontId="75"/>
  </si>
  <si>
    <t>防災動力</t>
    <rPh sb="0" eb="2">
      <t>ボウサイ</t>
    </rPh>
    <rPh sb="2" eb="4">
      <t>ドウリョク</t>
    </rPh>
    <phoneticPr fontId="75"/>
  </si>
  <si>
    <t>動力差込</t>
    <rPh sb="0" eb="2">
      <t>ドウリョク</t>
    </rPh>
    <rPh sb="2" eb="4">
      <t>サシコミ</t>
    </rPh>
    <phoneticPr fontId="75"/>
  </si>
  <si>
    <t>照明器具</t>
    <rPh sb="0" eb="2">
      <t>ショウメイ</t>
    </rPh>
    <rPh sb="2" eb="4">
      <t>キグ</t>
    </rPh>
    <phoneticPr fontId="75"/>
  </si>
  <si>
    <t>コンセント</t>
    <phoneticPr fontId="75"/>
  </si>
  <si>
    <t>専用回路</t>
    <rPh sb="0" eb="2">
      <t>センヨウ</t>
    </rPh>
    <rPh sb="2" eb="4">
      <t>カイロ</t>
    </rPh>
    <phoneticPr fontId="75"/>
  </si>
  <si>
    <t>防災電源</t>
    <rPh sb="0" eb="2">
      <t>ボウサイ</t>
    </rPh>
    <rPh sb="2" eb="4">
      <t>デンゲン</t>
    </rPh>
    <phoneticPr fontId="75"/>
  </si>
  <si>
    <t>0 ～ 1</t>
    <phoneticPr fontId="1"/>
  </si>
  <si>
    <t>MCCB-2P</t>
    <phoneticPr fontId="1"/>
  </si>
  <si>
    <t>MCCB-3P</t>
  </si>
  <si>
    <t>MCCB-3P</t>
    <phoneticPr fontId="1"/>
  </si>
  <si>
    <t>MCCB-4P</t>
    <phoneticPr fontId="1"/>
  </si>
  <si>
    <t>ELCB-2P</t>
    <phoneticPr fontId="1"/>
  </si>
  <si>
    <t>ELCB-3P</t>
  </si>
  <si>
    <t>ELCB-3P</t>
    <phoneticPr fontId="1"/>
  </si>
  <si>
    <t>ELCB-4P</t>
    <phoneticPr fontId="1"/>
  </si>
  <si>
    <t>ACB-3P</t>
    <phoneticPr fontId="1"/>
  </si>
  <si>
    <t>600V CV-T</t>
  </si>
  <si>
    <t>担当</t>
    <phoneticPr fontId="1"/>
  </si>
  <si>
    <t xml:space="preserve"> No.</t>
    <phoneticPr fontId="1"/>
  </si>
  <si>
    <t>検印</t>
    <phoneticPr fontId="1"/>
  </si>
  <si>
    <t>物件名称</t>
    <rPh sb="0" eb="1">
      <t>モノ</t>
    </rPh>
    <rPh sb="1" eb="2">
      <t>ケン</t>
    </rPh>
    <rPh sb="2" eb="3">
      <t>ナ</t>
    </rPh>
    <rPh sb="3" eb="4">
      <t>ショウ</t>
    </rPh>
    <phoneticPr fontId="37"/>
  </si>
  <si>
    <r>
      <t xml:space="preserve"> </t>
    </r>
    <r>
      <rPr>
        <b/>
        <sz val="12"/>
        <rFont val="HGSｺﾞｼｯｸE"/>
        <family val="3"/>
        <charset val="128"/>
      </rPr>
      <t>ＥＳＥ</t>
    </r>
    <r>
      <rPr>
        <b/>
        <sz val="12"/>
        <rFont val="ＭＳ Ｐゴシック"/>
        <family val="3"/>
        <charset val="128"/>
      </rPr>
      <t xml:space="preserve"> </t>
    </r>
    <r>
      <rPr>
        <b/>
        <sz val="12"/>
        <rFont val="HGSｺﾞｼｯｸE"/>
        <family val="3"/>
        <charset val="128"/>
      </rPr>
      <t>Ｓｅｒｖｉｃｅ</t>
    </r>
    <r>
      <rPr>
        <b/>
        <sz val="16"/>
        <rFont val="ＭＳ Ｐゴシック"/>
        <family val="3"/>
        <charset val="128"/>
      </rPr>
      <t xml:space="preserve">
  </t>
    </r>
    <r>
      <rPr>
        <b/>
        <sz val="12"/>
        <rFont val="ＭＳ Ｐゴシック"/>
        <family val="3"/>
        <charset val="128"/>
      </rPr>
      <t xml:space="preserve">ＶＤ４　高 低 圧 </t>
    </r>
    <r>
      <rPr>
        <b/>
        <sz val="12"/>
        <rFont val="ＭＳ ゴシック"/>
        <family val="3"/>
        <charset val="128"/>
      </rPr>
      <t>回</t>
    </r>
    <r>
      <rPr>
        <b/>
        <sz val="12"/>
        <rFont val="ＭＳ Ｐゴシック"/>
        <family val="3"/>
        <charset val="128"/>
      </rPr>
      <t xml:space="preserve"> </t>
    </r>
    <r>
      <rPr>
        <b/>
        <sz val="12"/>
        <rFont val="ＭＳ ゴシック"/>
        <family val="3"/>
        <charset val="128"/>
      </rPr>
      <t>路</t>
    </r>
    <r>
      <rPr>
        <b/>
        <sz val="12"/>
        <rFont val="ＭＳ Ｐゴシック"/>
        <family val="3"/>
        <charset val="128"/>
      </rPr>
      <t xml:space="preserve"> </t>
    </r>
    <r>
      <rPr>
        <b/>
        <sz val="12"/>
        <rFont val="ＭＳ ゴシック"/>
        <family val="3"/>
        <charset val="128"/>
      </rPr>
      <t>解</t>
    </r>
    <r>
      <rPr>
        <b/>
        <sz val="12"/>
        <rFont val="ＭＳ Ｐゴシック"/>
        <family val="3"/>
        <charset val="128"/>
      </rPr>
      <t xml:space="preserve"> </t>
    </r>
    <r>
      <rPr>
        <b/>
        <sz val="12"/>
        <rFont val="ＭＳ ゴシック"/>
        <family val="3"/>
        <charset val="128"/>
      </rPr>
      <t>析</t>
    </r>
    <rPh sb="19" eb="20">
      <t>タカ</t>
    </rPh>
    <rPh sb="21" eb="22">
      <t>テイ</t>
    </rPh>
    <rPh sb="23" eb="24">
      <t>アッ</t>
    </rPh>
    <rPh sb="25" eb="26">
      <t>カイ</t>
    </rPh>
    <rPh sb="27" eb="28">
      <t>ロ</t>
    </rPh>
    <rPh sb="29" eb="30">
      <t>カイ</t>
    </rPh>
    <rPh sb="31" eb="32">
      <t>セキ</t>
    </rPh>
    <phoneticPr fontId="37"/>
  </si>
  <si>
    <r>
      <t>　</t>
    </r>
    <r>
      <rPr>
        <sz val="8"/>
        <color rgb="FFFF0000"/>
        <rFont val="メイリオ"/>
        <family val="3"/>
        <charset val="128"/>
      </rPr>
      <t xml:space="preserve"> (注)計算は、オーム法による。</t>
    </r>
    <phoneticPr fontId="1"/>
  </si>
  <si>
    <t>600V CV-3C</t>
  </si>
  <si>
    <t>ラック 70%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</si>
</sst>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_ "/>
    <numFmt numFmtId="177" formatCode="0.0_ "/>
    <numFmt numFmtId="178" formatCode="0_ "/>
    <numFmt numFmtId="179" formatCode="0.00_ "/>
    <numFmt numFmtId="180" formatCode="#\ &quot;[℃]&quot;"/>
    <numFmt numFmtId="181" formatCode="#\ &quot;[Hz]&quot;"/>
    <numFmt numFmtId="182" formatCode="#\ &quot;[KVA]&quot;"/>
    <numFmt numFmtId="183" formatCode="#.0\ &quot;[A]&quot;"/>
  </numFmts>
  <fonts count="84" x14ac:knownFonts="1">
    <font>
      <sz val="11"/>
      <color theme="1"/>
      <name val="ＭＳ Ｐゴシック"/>
      <family val="2"/>
      <charset val="128"/>
      <scheme val="minor"/>
    </font>
    <font>
      <sz val="6"/>
      <name val="ＭＳ Ｐゴシック"/>
      <family val="2"/>
      <charset val="128"/>
      <scheme val="minor"/>
    </font>
    <font>
      <sz val="8"/>
      <color theme="1"/>
      <name val="メイリオ"/>
      <family val="3"/>
      <charset val="128"/>
    </font>
    <font>
      <sz val="16"/>
      <color theme="1"/>
      <name val="メイリオ"/>
      <family val="3"/>
      <charset val="128"/>
    </font>
    <font>
      <sz val="11"/>
      <color theme="8"/>
      <name val="メイリオ"/>
      <family val="3"/>
      <charset val="128"/>
    </font>
    <font>
      <sz val="11"/>
      <color theme="9" tint="0.39997558519241921"/>
      <name val="メイリオ"/>
      <family val="3"/>
      <charset val="128"/>
    </font>
    <font>
      <sz val="6"/>
      <color theme="1"/>
      <name val="メイリオ"/>
      <family val="3"/>
      <charset val="128"/>
    </font>
    <font>
      <sz val="11"/>
      <color theme="0" tint="-0.14999847407452621"/>
      <name val="メイリオ"/>
      <family val="3"/>
      <charset val="128"/>
    </font>
    <font>
      <sz val="8"/>
      <color theme="9" tint="-0.499984740745262"/>
      <name val="メイリオ"/>
      <family val="3"/>
      <charset val="128"/>
    </font>
    <font>
      <b/>
      <sz val="2"/>
      <color indexed="81"/>
      <name val="ＭＳ Ｐゴシック"/>
      <family val="3"/>
      <charset val="128"/>
    </font>
    <font>
      <b/>
      <sz val="11"/>
      <color indexed="81"/>
      <name val="ＭＳ Ｐゴシック"/>
      <family val="3"/>
      <charset val="128"/>
    </font>
    <font>
      <b/>
      <sz val="11"/>
      <color indexed="10"/>
      <name val="ＭＳ Ｐゴシック"/>
      <family val="3"/>
      <charset val="128"/>
    </font>
    <font>
      <sz val="10"/>
      <color indexed="12"/>
      <name val="ＭＳ Ｐゴシック"/>
      <family val="3"/>
      <charset val="128"/>
    </font>
    <font>
      <b/>
      <sz val="1"/>
      <color indexed="81"/>
      <name val="ＭＳ Ｐゴシック"/>
      <family val="3"/>
      <charset val="128"/>
    </font>
    <font>
      <sz val="10"/>
      <color indexed="81"/>
      <name val="ＭＳ Ｐゴシック"/>
      <family val="3"/>
      <charset val="128"/>
    </font>
    <font>
      <sz val="10"/>
      <color indexed="14"/>
      <name val="ＭＳ Ｐゴシック"/>
      <family val="3"/>
      <charset val="128"/>
    </font>
    <font>
      <sz val="10"/>
      <color indexed="10"/>
      <name val="ＭＳ Ｐゴシック"/>
      <family val="3"/>
      <charset val="128"/>
    </font>
    <font>
      <b/>
      <sz val="9"/>
      <color indexed="81"/>
      <name val="ＭＳ ゴシック"/>
      <family val="3"/>
      <charset val="128"/>
    </font>
    <font>
      <sz val="10"/>
      <color indexed="81"/>
      <name val="ＭＳ ゴシック"/>
      <family val="3"/>
      <charset val="128"/>
    </font>
    <font>
      <sz val="10"/>
      <color indexed="14"/>
      <name val="ＭＳ ゴシック"/>
      <family val="3"/>
      <charset val="128"/>
    </font>
    <font>
      <sz val="10"/>
      <color indexed="10"/>
      <name val="ＭＳ ゴシック"/>
      <family val="3"/>
      <charset val="128"/>
    </font>
    <font>
      <b/>
      <sz val="9"/>
      <color indexed="23"/>
      <name val="ＭＳ ゴシック"/>
      <family val="3"/>
      <charset val="128"/>
    </font>
    <font>
      <sz val="10"/>
      <color indexed="12"/>
      <name val="ＭＳ ゴシック"/>
      <family val="3"/>
      <charset val="128"/>
    </font>
    <font>
      <b/>
      <sz val="9"/>
      <color indexed="81"/>
      <name val="ＭＳ Ｐゴシック"/>
      <family val="3"/>
      <charset val="128"/>
    </font>
    <font>
      <sz val="6"/>
      <name val="ＭＳ 明朝"/>
      <family val="1"/>
      <charset val="128"/>
    </font>
    <font>
      <sz val="12"/>
      <name val="ＭＳ Ｐゴシック"/>
      <family val="3"/>
      <charset val="128"/>
    </font>
    <font>
      <sz val="8"/>
      <name val="メイリオ"/>
      <family val="3"/>
      <charset val="128"/>
    </font>
    <font>
      <sz val="9"/>
      <color rgb="FFFF0000"/>
      <name val="メイリオ"/>
      <family val="3"/>
      <charset val="128"/>
    </font>
    <font>
      <sz val="8"/>
      <color theme="0"/>
      <name val="メイリオ"/>
      <family val="3"/>
      <charset val="128"/>
    </font>
    <font>
      <b/>
      <sz val="11"/>
      <color rgb="FFC00000"/>
      <name val="メイリオ"/>
      <family val="3"/>
      <charset val="128"/>
    </font>
    <font>
      <sz val="12"/>
      <color rgb="FFC00000"/>
      <name val="メイリオ"/>
      <family val="3"/>
      <charset val="128"/>
    </font>
    <font>
      <sz val="9"/>
      <color rgb="FFC00000"/>
      <name val="メイリオ"/>
      <family val="3"/>
      <charset val="128"/>
    </font>
    <font>
      <b/>
      <sz val="8"/>
      <color theme="1"/>
      <name val="メイリオ"/>
      <family val="3"/>
      <charset val="128"/>
    </font>
    <font>
      <b/>
      <sz val="10"/>
      <color theme="0"/>
      <name val="HG明朝B"/>
      <family val="1"/>
      <charset val="128"/>
    </font>
    <font>
      <b/>
      <sz val="8"/>
      <color rgb="FFC00000"/>
      <name val="メイリオ"/>
      <family val="3"/>
      <charset val="128"/>
    </font>
    <font>
      <sz val="11"/>
      <name val="ＭＳ Ｐゴシック"/>
      <family val="3"/>
      <charset val="128"/>
    </font>
    <font>
      <sz val="11"/>
      <name val="ＭＳ 明朝"/>
      <family val="1"/>
      <charset val="128"/>
    </font>
    <font>
      <sz val="6"/>
      <name val="ＭＳ Ｐゴシック"/>
      <family val="3"/>
      <charset val="128"/>
    </font>
    <font>
      <b/>
      <sz val="16"/>
      <color indexed="53"/>
      <name val="ＭＳ 明朝"/>
      <family val="1"/>
      <charset val="128"/>
    </font>
    <font>
      <b/>
      <sz val="12"/>
      <name val="ＭＳ Ｐゴシック"/>
      <family val="3"/>
      <charset val="128"/>
    </font>
    <font>
      <b/>
      <sz val="12"/>
      <name val="HGSｺﾞｼｯｸE"/>
      <family val="3"/>
      <charset val="128"/>
    </font>
    <font>
      <b/>
      <sz val="16"/>
      <name val="ＭＳ Ｐゴシック"/>
      <family val="3"/>
      <charset val="128"/>
    </font>
    <font>
      <b/>
      <sz val="12"/>
      <name val="ＭＳ ゴシック"/>
      <family val="3"/>
      <charset val="128"/>
    </font>
    <font>
      <b/>
      <sz val="16"/>
      <color indexed="53"/>
      <name val="ＭＳ Ｐ明朝"/>
      <family val="1"/>
      <charset val="128"/>
    </font>
    <font>
      <u/>
      <sz val="11"/>
      <color indexed="12"/>
      <name val="ＭＳ Ｐゴシック"/>
      <family val="3"/>
      <charset val="128"/>
    </font>
    <font>
      <sz val="1"/>
      <color theme="0" tint="-0.14999847407452621"/>
      <name val="メイリオ"/>
      <family val="3"/>
      <charset val="128"/>
    </font>
    <font>
      <sz val="11"/>
      <name val="ＭＳ Ｐゴシック"/>
      <family val="2"/>
      <charset val="128"/>
      <scheme val="minor"/>
    </font>
    <font>
      <i/>
      <sz val="8"/>
      <name val="Times New Roman"/>
      <family val="1"/>
    </font>
    <font>
      <sz val="14"/>
      <color theme="1"/>
      <name val="HGP明朝B"/>
      <family val="1"/>
      <charset val="128"/>
    </font>
    <font>
      <sz val="10"/>
      <color theme="1" tint="4.9989318521683403E-2"/>
      <name val="HG明朝B"/>
      <family val="1"/>
      <charset val="128"/>
    </font>
    <font>
      <sz val="10"/>
      <color theme="1" tint="4.9989318521683403E-2"/>
      <name val="HGP明朝B"/>
      <family val="1"/>
      <charset val="128"/>
    </font>
    <font>
      <sz val="11"/>
      <color theme="1" tint="4.9989318521683403E-2"/>
      <name val="ＭＳ Ｐゴシック"/>
      <family val="2"/>
      <charset val="128"/>
      <scheme val="minor"/>
    </font>
    <font>
      <sz val="11"/>
      <color theme="1" tint="4.9989318521683403E-2"/>
      <name val="HG明朝B"/>
      <family val="1"/>
      <charset val="128"/>
    </font>
    <font>
      <sz val="9"/>
      <color theme="1" tint="4.9989318521683403E-2"/>
      <name val="ＭＳ 明朝"/>
      <family val="1"/>
      <charset val="128"/>
    </font>
    <font>
      <sz val="11"/>
      <color theme="1" tint="0.249977111117893"/>
      <name val="ＭＳ Ｐゴシック"/>
      <family val="2"/>
      <charset val="128"/>
      <scheme val="minor"/>
    </font>
    <font>
      <sz val="9"/>
      <color theme="1" tint="0.249977111117893"/>
      <name val="ＭＳ 明朝"/>
      <family val="1"/>
      <charset val="128"/>
    </font>
    <font>
      <sz val="8"/>
      <color theme="1" tint="4.9989318521683403E-2"/>
      <name val="ＭＳ 明朝"/>
      <family val="1"/>
      <charset val="128"/>
    </font>
    <font>
      <i/>
      <sz val="8"/>
      <color theme="1" tint="4.9989318521683403E-2"/>
      <name val="Times New Roman"/>
      <family val="1"/>
    </font>
    <font>
      <sz val="8"/>
      <name val="ＭＳ 明朝"/>
      <family val="1"/>
      <charset val="128"/>
    </font>
    <font>
      <sz val="9"/>
      <color theme="1"/>
      <name val="メイリオ"/>
      <family val="3"/>
      <charset val="128"/>
    </font>
    <font>
      <sz val="9"/>
      <color indexed="81"/>
      <name val="ＭＳ Ｐゴシック"/>
      <family val="3"/>
      <charset val="128"/>
    </font>
    <font>
      <sz val="9"/>
      <color indexed="12"/>
      <name val="ＭＳ Ｐゴシック"/>
      <family val="3"/>
      <charset val="128"/>
    </font>
    <font>
      <sz val="9"/>
      <color theme="1"/>
      <name val="HG明朝E"/>
      <family val="1"/>
      <charset val="128"/>
    </font>
    <font>
      <b/>
      <sz val="9"/>
      <color theme="1"/>
      <name val="メイリオ"/>
      <family val="3"/>
      <charset val="128"/>
    </font>
    <font>
      <b/>
      <sz val="6"/>
      <color theme="1"/>
      <name val="メイリオ"/>
      <family val="3"/>
      <charset val="128"/>
    </font>
    <font>
      <sz val="9"/>
      <color theme="1"/>
      <name val="Meiryo UI"/>
      <family val="3"/>
      <charset val="128"/>
    </font>
    <font>
      <sz val="8"/>
      <color theme="1"/>
      <name val="Meiryo UI"/>
      <family val="3"/>
      <charset val="128"/>
    </font>
    <font>
      <sz val="6"/>
      <name val="メイリオ"/>
      <family val="3"/>
      <charset val="128"/>
    </font>
    <font>
      <sz val="9"/>
      <name val="メイリオ"/>
      <family val="3"/>
      <charset val="128"/>
    </font>
    <font>
      <sz val="16"/>
      <color indexed="8"/>
      <name val="ＭＳ Ｐゴシック"/>
      <family val="3"/>
      <charset val="128"/>
    </font>
    <font>
      <b/>
      <sz val="11"/>
      <color indexed="8"/>
      <name val="ＭＳ Ｐゴシック"/>
      <family val="3"/>
      <charset val="128"/>
    </font>
    <font>
      <sz val="16"/>
      <color indexed="81"/>
      <name val="ＭＳ ゴシック"/>
      <family val="3"/>
      <charset val="128"/>
    </font>
    <font>
      <b/>
      <sz val="8"/>
      <name val="メイリオ"/>
      <family val="3"/>
      <charset val="128"/>
    </font>
    <font>
      <b/>
      <sz val="16"/>
      <color indexed="10"/>
      <name val="ＭＳ Ｐゴシック"/>
      <family val="3"/>
      <charset val="128"/>
    </font>
    <font>
      <sz val="8"/>
      <color rgb="FFFF0000"/>
      <name val="メイリオ"/>
      <family val="3"/>
      <charset val="128"/>
    </font>
    <font>
      <b/>
      <vertAlign val="superscript"/>
      <sz val="16"/>
      <name val="ＭＳ Ｐゴシック"/>
      <family val="3"/>
      <charset val="128"/>
    </font>
    <font>
      <b/>
      <sz val="9"/>
      <color rgb="FFFF0000"/>
      <name val="Meiryo UI"/>
      <family val="3"/>
      <charset val="128"/>
    </font>
    <font>
      <sz val="8"/>
      <color theme="1"/>
      <name val="HG明朝B"/>
      <family val="1"/>
      <charset val="128"/>
    </font>
    <font>
      <sz val="12"/>
      <color theme="1"/>
      <name val="HG明朝B"/>
      <family val="1"/>
      <charset val="128"/>
    </font>
    <font>
      <sz val="9"/>
      <color theme="1"/>
      <name val="HG明朝B"/>
      <family val="1"/>
      <charset val="128"/>
    </font>
    <font>
      <sz val="9"/>
      <name val="HGP明朝B"/>
      <family val="1"/>
      <charset val="128"/>
    </font>
    <font>
      <b/>
      <sz val="12"/>
      <name val="ＭＳ Ｐ明朝"/>
      <family val="1"/>
      <charset val="128"/>
    </font>
    <font>
      <sz val="8"/>
      <color theme="0" tint="-0.14999847407452621"/>
      <name val="メイリオ"/>
      <family val="3"/>
      <charset val="128"/>
    </font>
    <font>
      <sz val="16"/>
      <color rgb="FF0070C0"/>
      <name val="HGP明朝B"/>
      <family val="1"/>
      <charset val="128"/>
    </font>
  </fonts>
  <fills count="10">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indexed="9"/>
        <bgColor indexed="64"/>
      </patternFill>
    </fill>
    <fill>
      <patternFill patternType="solid">
        <fgColor theme="0" tint="-0.14999847407452621"/>
        <bgColor indexed="64"/>
      </patternFill>
    </fill>
    <fill>
      <patternFill patternType="solid">
        <fgColor theme="1" tint="0.499984740745262"/>
        <bgColor indexed="64"/>
      </patternFill>
    </fill>
  </fills>
  <borders count="91">
    <border>
      <left/>
      <right/>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right/>
      <top/>
      <bottom style="hair">
        <color auto="1"/>
      </bottom>
      <diagonal/>
    </border>
    <border>
      <left style="hair">
        <color auto="1"/>
      </left>
      <right/>
      <top style="thin">
        <color auto="1"/>
      </top>
      <bottom/>
      <diagonal/>
    </border>
    <border>
      <left/>
      <right/>
      <top style="thin">
        <color auto="1"/>
      </top>
      <bottom/>
      <diagonal/>
    </border>
    <border>
      <left/>
      <right/>
      <top/>
      <bottom style="thin">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diagonal/>
    </border>
    <border>
      <left style="thin">
        <color auto="1"/>
      </left>
      <right/>
      <top style="thin">
        <color auto="1"/>
      </top>
      <bottom/>
      <diagonal/>
    </border>
    <border>
      <left style="hair">
        <color auto="1"/>
      </left>
      <right style="thin">
        <color auto="1"/>
      </right>
      <top/>
      <bottom style="thin">
        <color auto="1"/>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top style="thin">
        <color auto="1"/>
      </top>
      <bottom style="hair">
        <color auto="1"/>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bottom style="thin">
        <color auto="1"/>
      </bottom>
      <diagonal/>
    </border>
    <border>
      <left style="thin">
        <color auto="1"/>
      </left>
      <right/>
      <top style="hair">
        <color auto="1"/>
      </top>
      <bottom style="hair">
        <color auto="1"/>
      </bottom>
      <diagonal/>
    </border>
    <border>
      <left style="hair">
        <color auto="1"/>
      </left>
      <right style="thin">
        <color auto="1"/>
      </right>
      <top style="hair">
        <color auto="1"/>
      </top>
      <bottom/>
      <diagonal/>
    </border>
    <border>
      <left/>
      <right/>
      <top/>
      <bottom style="thick">
        <color rgb="FFC00000"/>
      </bottom>
      <diagonal/>
    </border>
    <border>
      <left style="thin">
        <color auto="1"/>
      </left>
      <right/>
      <top/>
      <bottom style="hair">
        <color auto="1"/>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style="medium">
        <color auto="1"/>
      </right>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style="hair">
        <color auto="1"/>
      </right>
      <top style="hair">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right/>
      <top style="thin">
        <color theme="0" tint="-0.24994659260841701"/>
      </top>
      <bottom/>
      <diagonal/>
    </border>
    <border>
      <left/>
      <right/>
      <top/>
      <bottom style="thick">
        <color theme="0" tint="-0.24994659260841701"/>
      </bottom>
      <diagonal/>
    </border>
    <border>
      <left/>
      <right/>
      <top style="thick">
        <color theme="0" tint="-0.24994659260841701"/>
      </top>
      <bottom/>
      <diagonal/>
    </border>
    <border>
      <left/>
      <right/>
      <top/>
      <bottom style="thick">
        <color theme="0" tint="-0.34998626667073579"/>
      </bottom>
      <diagonal/>
    </border>
    <border>
      <left/>
      <right/>
      <top/>
      <bottom style="medium">
        <color theme="0" tint="-0.34998626667073579"/>
      </bottom>
      <diagonal/>
    </border>
    <border>
      <left/>
      <right style="thin">
        <color auto="1"/>
      </right>
      <top/>
      <bottom style="hair">
        <color auto="1"/>
      </bottom>
      <diagonal/>
    </border>
    <border>
      <left style="hair">
        <color auto="1"/>
      </left>
      <right style="thin">
        <color auto="1"/>
      </right>
      <top style="thin">
        <color auto="1"/>
      </top>
      <bottom/>
      <diagonal/>
    </border>
    <border>
      <left style="thin">
        <color auto="1"/>
      </left>
      <right style="hair">
        <color auto="1"/>
      </right>
      <top style="hair">
        <color auto="1"/>
      </top>
      <bottom/>
      <diagonal/>
    </border>
    <border>
      <left style="medium">
        <color auto="1"/>
      </left>
      <right/>
      <top style="thin">
        <color auto="1"/>
      </top>
      <bottom/>
      <diagonal/>
    </border>
    <border>
      <left style="medium">
        <color auto="1"/>
      </left>
      <right/>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bottom/>
      <diagonal/>
    </border>
    <border>
      <left style="medium">
        <color auto="1"/>
      </left>
      <right/>
      <top style="hair">
        <color auto="1"/>
      </top>
      <bottom style="thin">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style="hair">
        <color auto="1"/>
      </right>
      <top style="hair">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thin">
        <color auto="1"/>
      </top>
      <bottom/>
      <diagonal/>
    </border>
    <border>
      <left/>
      <right style="medium">
        <color auto="1"/>
      </right>
      <top style="medium">
        <color auto="1"/>
      </top>
      <bottom/>
      <diagonal/>
    </border>
    <border>
      <left/>
      <right style="medium">
        <color auto="1"/>
      </right>
      <top/>
      <bottom style="hair">
        <color auto="1"/>
      </bottom>
      <diagonal/>
    </border>
    <border>
      <left/>
      <right style="medium">
        <color auto="1"/>
      </right>
      <top style="hair">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indexed="64"/>
      </left>
      <right style="medium">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s>
  <cellStyleXfs count="2">
    <xf numFmtId="0" fontId="0" fillId="0" borderId="0">
      <alignment vertical="center"/>
    </xf>
    <xf numFmtId="0" fontId="35" fillId="0" borderId="0"/>
  </cellStyleXfs>
  <cellXfs count="311">
    <xf numFmtId="0" fontId="0" fillId="0" borderId="0" xfId="0">
      <alignment vertical="center"/>
    </xf>
    <xf numFmtId="49" fontId="26" fillId="7" borderId="33" xfId="0" applyNumberFormat="1" applyFont="1" applyFill="1" applyBorder="1" applyAlignment="1" applyProtection="1">
      <alignment vertical="center" shrinkToFit="1"/>
      <protection locked="0"/>
    </xf>
    <xf numFmtId="0" fontId="35" fillId="7" borderId="40" xfId="1" applyFill="1" applyBorder="1" applyAlignment="1" applyProtection="1">
      <protection hidden="1"/>
    </xf>
    <xf numFmtId="0" fontId="35" fillId="7" borderId="0" xfId="1" applyFill="1" applyBorder="1" applyAlignment="1" applyProtection="1">
      <protection hidden="1"/>
    </xf>
    <xf numFmtId="0" fontId="2" fillId="0" borderId="0" xfId="0" applyFont="1" applyProtection="1">
      <alignment vertical="center"/>
      <protection hidden="1"/>
    </xf>
    <xf numFmtId="0" fontId="2" fillId="2" borderId="42" xfId="0" applyFont="1" applyFill="1" applyBorder="1" applyProtection="1">
      <alignment vertical="center"/>
      <protection hidden="1"/>
    </xf>
    <xf numFmtId="0" fontId="2" fillId="2" borderId="0" xfId="0" applyFont="1" applyFill="1" applyBorder="1" applyProtection="1">
      <alignment vertical="center"/>
      <protection hidden="1"/>
    </xf>
    <xf numFmtId="0" fontId="2" fillId="2" borderId="0" xfId="0" applyFont="1" applyFill="1" applyBorder="1" applyAlignment="1" applyProtection="1">
      <alignment vertical="center"/>
      <protection hidden="1"/>
    </xf>
    <xf numFmtId="0" fontId="8" fillId="0" borderId="0" xfId="0" applyFont="1" applyAlignment="1" applyProtection="1">
      <alignment horizontal="center" shrinkToFit="1"/>
      <protection hidden="1"/>
    </xf>
    <xf numFmtId="0" fontId="34" fillId="0" borderId="0" xfId="0" applyFont="1" applyProtection="1">
      <alignment vertical="center"/>
      <protection hidden="1"/>
    </xf>
    <xf numFmtId="0" fontId="8" fillId="0" borderId="0" xfId="0" applyFont="1" applyAlignment="1" applyProtection="1">
      <alignment horizontal="center" vertical="center" shrinkToFit="1"/>
      <protection hidden="1"/>
    </xf>
    <xf numFmtId="0" fontId="27" fillId="0" borderId="43" xfId="0" applyFont="1" applyBorder="1" applyAlignment="1" applyProtection="1">
      <protection hidden="1"/>
    </xf>
    <xf numFmtId="0" fontId="2" fillId="2" borderId="40" xfId="0" applyFont="1" applyFill="1" applyBorder="1" applyProtection="1">
      <alignment vertical="center"/>
      <protection hidden="1"/>
    </xf>
    <xf numFmtId="0" fontId="2" fillId="0" borderId="33" xfId="0" applyFont="1" applyBorder="1" applyAlignment="1" applyProtection="1">
      <alignment horizontal="left" vertical="center" shrinkToFit="1"/>
      <protection locked="0"/>
    </xf>
    <xf numFmtId="0" fontId="2" fillId="0" borderId="33" xfId="0" applyFont="1" applyBorder="1" applyAlignment="1" applyProtection="1">
      <alignment horizontal="right" vertical="center" shrinkToFit="1"/>
      <protection locked="0"/>
    </xf>
    <xf numFmtId="0" fontId="2" fillId="0" borderId="33" xfId="0" applyFont="1" applyBorder="1" applyProtection="1">
      <alignment vertical="center"/>
      <protection locked="0"/>
    </xf>
    <xf numFmtId="0" fontId="0" fillId="2" borderId="0" xfId="0" applyFill="1" applyBorder="1">
      <alignment vertical="center"/>
    </xf>
    <xf numFmtId="0" fontId="46" fillId="2" borderId="0" xfId="0" applyFont="1" applyFill="1" applyBorder="1">
      <alignment vertical="center"/>
    </xf>
    <xf numFmtId="0" fontId="48" fillId="2" borderId="61" xfId="0" applyFont="1" applyFill="1" applyBorder="1" applyAlignment="1">
      <alignment horizontal="center" vertical="center"/>
    </xf>
    <xf numFmtId="0" fontId="51" fillId="2" borderId="0" xfId="0" applyFont="1" applyFill="1" applyBorder="1">
      <alignment vertical="center"/>
    </xf>
    <xf numFmtId="0" fontId="52" fillId="2" borderId="0" xfId="0" applyFont="1" applyFill="1" applyBorder="1">
      <alignment vertical="center"/>
    </xf>
    <xf numFmtId="0" fontId="49" fillId="2" borderId="0" xfId="0" applyFont="1" applyFill="1" applyBorder="1">
      <alignment vertical="center"/>
    </xf>
    <xf numFmtId="0" fontId="54" fillId="2" borderId="62" xfId="0" applyFont="1" applyFill="1" applyBorder="1">
      <alignment vertical="center"/>
    </xf>
    <xf numFmtId="0" fontId="54" fillId="2" borderId="0" xfId="0" applyFont="1" applyFill="1" applyBorder="1">
      <alignment vertical="center"/>
    </xf>
    <xf numFmtId="0" fontId="58" fillId="2" borderId="0" xfId="0" applyFont="1" applyFill="1" applyBorder="1" applyAlignment="1">
      <alignment horizontal="left" vertical="center"/>
    </xf>
    <xf numFmtId="0" fontId="54" fillId="2" borderId="63" xfId="0" applyFont="1" applyFill="1" applyBorder="1">
      <alignment vertical="center"/>
    </xf>
    <xf numFmtId="177" fontId="2" fillId="4" borderId="44" xfId="0" applyNumberFormat="1" applyFont="1" applyFill="1" applyBorder="1" applyAlignment="1" applyProtection="1">
      <alignment horizontal="center" vertical="center" shrinkToFit="1"/>
      <protection hidden="1"/>
    </xf>
    <xf numFmtId="0" fontId="29" fillId="2" borderId="31" xfId="0" applyFont="1" applyFill="1" applyBorder="1" applyAlignment="1" applyProtection="1">
      <alignment horizontal="right" vertical="center"/>
      <protection hidden="1"/>
    </xf>
    <xf numFmtId="0" fontId="59" fillId="2" borderId="48" xfId="0" applyFont="1" applyFill="1" applyBorder="1" applyAlignment="1" applyProtection="1">
      <alignment vertical="center" shrinkToFit="1"/>
      <protection hidden="1"/>
    </xf>
    <xf numFmtId="0" fontId="59" fillId="2" borderId="10" xfId="0" applyFont="1" applyFill="1" applyBorder="1" applyAlignment="1" applyProtection="1">
      <alignment horizontal="center" vertical="center" shrinkToFit="1"/>
      <protection hidden="1"/>
    </xf>
    <xf numFmtId="0" fontId="59" fillId="2" borderId="51" xfId="0" applyFont="1" applyFill="1" applyBorder="1" applyAlignment="1" applyProtection="1">
      <alignment horizontal="center" vertical="center" shrinkToFit="1"/>
      <protection hidden="1"/>
    </xf>
    <xf numFmtId="0" fontId="59" fillId="2" borderId="51" xfId="0" applyFont="1" applyFill="1" applyBorder="1" applyAlignment="1" applyProtection="1">
      <alignment vertical="center" shrinkToFit="1"/>
      <protection hidden="1"/>
    </xf>
    <xf numFmtId="0" fontId="59" fillId="2" borderId="47" xfId="0" applyFont="1" applyFill="1" applyBorder="1" applyAlignment="1" applyProtection="1">
      <alignment vertical="center" shrinkToFit="1"/>
      <protection hidden="1"/>
    </xf>
    <xf numFmtId="0" fontId="59" fillId="2" borderId="48" xfId="0" applyFont="1" applyFill="1" applyBorder="1" applyAlignment="1" applyProtection="1">
      <alignment horizontal="center" vertical="center" shrinkToFit="1"/>
      <protection hidden="1"/>
    </xf>
    <xf numFmtId="49" fontId="59" fillId="3" borderId="44" xfId="0" applyNumberFormat="1" applyFont="1" applyFill="1" applyBorder="1" applyAlignment="1" applyProtection="1">
      <alignment horizontal="center" vertical="center" wrapText="1"/>
      <protection locked="0"/>
    </xf>
    <xf numFmtId="0" fontId="59" fillId="2" borderId="47" xfId="0" applyFont="1" applyFill="1" applyBorder="1" applyAlignment="1" applyProtection="1">
      <alignment horizontal="center" vertical="center" shrinkToFit="1"/>
      <protection hidden="1"/>
    </xf>
    <xf numFmtId="0" fontId="59" fillId="2" borderId="21" xfId="0" applyFont="1" applyFill="1" applyBorder="1" applyAlignment="1" applyProtection="1">
      <alignment horizontal="center" vertical="center" shrinkToFit="1"/>
      <protection hidden="1"/>
    </xf>
    <xf numFmtId="0" fontId="30" fillId="6" borderId="24" xfId="0" applyFont="1" applyFill="1" applyBorder="1" applyAlignment="1" applyProtection="1">
      <alignment vertical="center" shrinkToFit="1"/>
      <protection hidden="1"/>
    </xf>
    <xf numFmtId="0" fontId="30" fillId="6" borderId="25" xfId="0" applyFont="1" applyFill="1" applyBorder="1" applyAlignment="1" applyProtection="1">
      <alignment vertical="center" shrinkToFit="1"/>
      <protection hidden="1"/>
    </xf>
    <xf numFmtId="0" fontId="30" fillId="6" borderId="27" xfId="0" applyFont="1" applyFill="1" applyBorder="1" applyAlignment="1" applyProtection="1">
      <alignment vertical="center" shrinkToFit="1"/>
      <protection hidden="1"/>
    </xf>
    <xf numFmtId="0" fontId="59" fillId="3" borderId="46" xfId="0" applyNumberFormat="1" applyFont="1" applyFill="1" applyBorder="1" applyAlignment="1" applyProtection="1">
      <alignment vertical="center" shrinkToFit="1"/>
      <protection locked="0"/>
    </xf>
    <xf numFmtId="0" fontId="59" fillId="3" borderId="74" xfId="0" applyNumberFormat="1" applyFont="1" applyFill="1" applyBorder="1" applyAlignment="1" applyProtection="1">
      <alignment vertical="center" shrinkToFit="1"/>
      <protection locked="0"/>
    </xf>
    <xf numFmtId="0" fontId="59" fillId="3" borderId="55" xfId="0" applyNumberFormat="1" applyFont="1" applyFill="1" applyBorder="1" applyAlignment="1" applyProtection="1">
      <alignment vertical="center" shrinkToFit="1"/>
      <protection locked="0"/>
    </xf>
    <xf numFmtId="179" fontId="59" fillId="3" borderId="44" xfId="0" applyNumberFormat="1" applyFont="1" applyFill="1" applyBorder="1" applyAlignment="1" applyProtection="1">
      <alignment vertical="center" shrinkToFit="1"/>
      <protection locked="0"/>
    </xf>
    <xf numFmtId="179" fontId="59" fillId="3" borderId="47" xfId="0" applyNumberFormat="1" applyFont="1" applyFill="1" applyBorder="1" applyAlignment="1" applyProtection="1">
      <alignment vertical="center" shrinkToFit="1"/>
      <protection locked="0"/>
    </xf>
    <xf numFmtId="179" fontId="59" fillId="3" borderId="51" xfId="0" applyNumberFormat="1" applyFont="1" applyFill="1" applyBorder="1" applyAlignment="1" applyProtection="1">
      <alignment vertical="center" shrinkToFit="1"/>
      <protection locked="0"/>
    </xf>
    <xf numFmtId="177" fontId="2" fillId="4" borderId="44" xfId="0" applyNumberFormat="1" applyFont="1" applyFill="1" applyBorder="1" applyAlignment="1" applyProtection="1">
      <alignment vertical="center" shrinkToFit="1"/>
      <protection hidden="1"/>
    </xf>
    <xf numFmtId="177" fontId="2" fillId="4" borderId="47" xfId="0" applyNumberFormat="1" applyFont="1" applyFill="1" applyBorder="1" applyAlignment="1" applyProtection="1">
      <alignment vertical="center" shrinkToFit="1"/>
      <protection hidden="1"/>
    </xf>
    <xf numFmtId="177" fontId="2" fillId="4" borderId="51" xfId="0" applyNumberFormat="1" applyFont="1" applyFill="1" applyBorder="1" applyAlignment="1" applyProtection="1">
      <alignment vertical="center" shrinkToFit="1"/>
      <protection hidden="1"/>
    </xf>
    <xf numFmtId="0" fontId="59" fillId="2" borderId="70" xfId="0" applyFont="1" applyFill="1" applyBorder="1" applyAlignment="1" applyProtection="1">
      <alignment horizontal="center" vertical="center" shrinkToFit="1"/>
      <protection hidden="1"/>
    </xf>
    <xf numFmtId="0" fontId="59" fillId="5" borderId="47" xfId="0" applyFont="1" applyFill="1" applyBorder="1" applyAlignment="1" applyProtection="1">
      <alignment horizontal="center" vertical="center" shrinkToFit="1"/>
      <protection hidden="1"/>
    </xf>
    <xf numFmtId="0" fontId="2" fillId="2" borderId="69" xfId="0" applyFont="1" applyFill="1" applyBorder="1" applyAlignment="1" applyProtection="1">
      <alignment horizontal="center" vertical="center" shrinkToFit="1"/>
      <protection hidden="1"/>
    </xf>
    <xf numFmtId="0" fontId="59" fillId="2" borderId="37" xfId="0" applyFont="1" applyFill="1" applyBorder="1" applyAlignment="1" applyProtection="1">
      <alignment horizontal="center" vertical="center" shrinkToFit="1"/>
      <protection hidden="1"/>
    </xf>
    <xf numFmtId="0" fontId="59" fillId="2" borderId="76" xfId="0" applyFont="1" applyFill="1" applyBorder="1" applyAlignment="1" applyProtection="1">
      <alignment horizontal="center" vertical="center" wrapText="1" shrinkToFit="1"/>
      <protection hidden="1"/>
    </xf>
    <xf numFmtId="0" fontId="68" fillId="7" borderId="37" xfId="0" applyFont="1" applyFill="1" applyBorder="1" applyAlignment="1" applyProtection="1">
      <alignment horizontal="center" vertical="center" wrapText="1"/>
      <protection hidden="1"/>
    </xf>
    <xf numFmtId="179" fontId="66" fillId="4" borderId="47" xfId="0" applyNumberFormat="1" applyFont="1" applyFill="1" applyBorder="1" applyAlignment="1" applyProtection="1">
      <alignment horizontal="center" vertical="center" wrapText="1"/>
      <protection hidden="1"/>
    </xf>
    <xf numFmtId="0" fontId="2" fillId="4" borderId="44" xfId="0" applyFont="1" applyFill="1" applyBorder="1" applyAlignment="1" applyProtection="1">
      <alignment vertical="center" shrinkToFit="1"/>
      <protection hidden="1"/>
    </xf>
    <xf numFmtId="0" fontId="2" fillId="4" borderId="47" xfId="0" applyFont="1" applyFill="1" applyBorder="1" applyAlignment="1" applyProtection="1">
      <alignment vertical="center" shrinkToFit="1"/>
      <protection hidden="1"/>
    </xf>
    <xf numFmtId="0" fontId="2" fillId="4" borderId="51" xfId="0" applyFont="1" applyFill="1" applyBorder="1" applyAlignment="1" applyProtection="1">
      <alignment vertical="center" shrinkToFit="1"/>
      <protection hidden="1"/>
    </xf>
    <xf numFmtId="176" fontId="59" fillId="3" borderId="44" xfId="0" applyNumberFormat="1" applyFont="1" applyFill="1" applyBorder="1" applyAlignment="1" applyProtection="1">
      <alignment horizontal="right" vertical="center" shrinkToFit="1"/>
      <protection locked="0"/>
    </xf>
    <xf numFmtId="176" fontId="59" fillId="3" borderId="47" xfId="0" applyNumberFormat="1" applyFont="1" applyFill="1" applyBorder="1" applyAlignment="1" applyProtection="1">
      <alignment horizontal="right" vertical="center" shrinkToFit="1"/>
      <protection locked="0"/>
    </xf>
    <xf numFmtId="176" fontId="59" fillId="3" borderId="51" xfId="0" applyNumberFormat="1" applyFont="1" applyFill="1" applyBorder="1" applyAlignment="1" applyProtection="1">
      <alignment horizontal="right" vertical="center" shrinkToFit="1"/>
      <protection locked="0"/>
    </xf>
    <xf numFmtId="0" fontId="59" fillId="2" borderId="15" xfId="0" applyFont="1" applyFill="1" applyBorder="1" applyAlignment="1" applyProtection="1">
      <alignment horizontal="center" vertical="center"/>
      <protection hidden="1"/>
    </xf>
    <xf numFmtId="0" fontId="59" fillId="5" borderId="69" xfId="0" applyFont="1" applyFill="1" applyBorder="1" applyAlignment="1" applyProtection="1">
      <alignment horizontal="center" vertical="center"/>
      <protection hidden="1"/>
    </xf>
    <xf numFmtId="0" fontId="28" fillId="2" borderId="42" xfId="0" applyFont="1" applyFill="1" applyBorder="1" applyAlignment="1" applyProtection="1">
      <alignment vertical="center" wrapText="1"/>
      <protection hidden="1"/>
    </xf>
    <xf numFmtId="0" fontId="28" fillId="2" borderId="5" xfId="0" applyFont="1" applyFill="1" applyBorder="1" applyAlignment="1" applyProtection="1">
      <alignment vertical="center" wrapText="1"/>
      <protection hidden="1"/>
    </xf>
    <xf numFmtId="0" fontId="59" fillId="2" borderId="46" xfId="0" applyFont="1" applyFill="1" applyBorder="1" applyAlignment="1" applyProtection="1">
      <alignment horizontal="center" vertical="center"/>
      <protection hidden="1"/>
    </xf>
    <xf numFmtId="0" fontId="59" fillId="2" borderId="74" xfId="0" applyFont="1" applyFill="1" applyBorder="1" applyAlignment="1" applyProtection="1">
      <alignment horizontal="center" vertical="center" shrinkToFit="1"/>
      <protection hidden="1"/>
    </xf>
    <xf numFmtId="0" fontId="59" fillId="2" borderId="55" xfId="0" applyFont="1" applyFill="1" applyBorder="1" applyAlignment="1" applyProtection="1">
      <alignment horizontal="center" vertical="center" shrinkToFit="1"/>
      <protection hidden="1"/>
    </xf>
    <xf numFmtId="0" fontId="29" fillId="2" borderId="33" xfId="0" applyFont="1" applyFill="1" applyBorder="1" applyAlignment="1" applyProtection="1">
      <alignment horizontal="center" vertical="center"/>
      <protection hidden="1"/>
    </xf>
    <xf numFmtId="0" fontId="30" fillId="6" borderId="27" xfId="0" applyFont="1" applyFill="1" applyBorder="1" applyAlignment="1" applyProtection="1">
      <alignment vertical="center"/>
      <protection hidden="1"/>
    </xf>
    <xf numFmtId="0" fontId="59" fillId="2" borderId="77" xfId="0" quotePrefix="1" applyFont="1" applyFill="1" applyBorder="1" applyAlignment="1" applyProtection="1">
      <alignment horizontal="center" vertical="center" shrinkToFit="1"/>
      <protection hidden="1"/>
    </xf>
    <xf numFmtId="0" fontId="59" fillId="5" borderId="27" xfId="0" quotePrefix="1" applyFont="1" applyFill="1" applyBorder="1" applyAlignment="1" applyProtection="1">
      <alignment horizontal="center" vertical="center" shrinkToFit="1"/>
      <protection hidden="1"/>
    </xf>
    <xf numFmtId="0" fontId="2" fillId="8" borderId="33" xfId="0" applyFont="1" applyFill="1" applyBorder="1" applyAlignment="1" applyProtection="1">
      <alignment horizontal="center" vertical="center" wrapText="1"/>
      <protection locked="0"/>
    </xf>
    <xf numFmtId="0" fontId="32" fillId="2" borderId="38" xfId="0" applyFont="1" applyFill="1" applyBorder="1" applyAlignment="1" applyProtection="1">
      <alignment vertical="center"/>
      <protection hidden="1"/>
    </xf>
    <xf numFmtId="0" fontId="59" fillId="2" borderId="76" xfId="0" applyFont="1" applyFill="1" applyBorder="1" applyAlignment="1" applyProtection="1">
      <alignment horizontal="center" vertical="center" shrinkToFit="1"/>
      <protection hidden="1"/>
    </xf>
    <xf numFmtId="179" fontId="2" fillId="4" borderId="15" xfId="0" applyNumberFormat="1" applyFont="1" applyFill="1" applyBorder="1" applyAlignment="1" applyProtection="1">
      <alignment horizontal="center" vertical="center" shrinkToFit="1"/>
      <protection hidden="1"/>
    </xf>
    <xf numFmtId="177" fontId="2" fillId="4" borderId="47" xfId="0" applyNumberFormat="1" applyFont="1" applyFill="1" applyBorder="1" applyAlignment="1" applyProtection="1">
      <alignment horizontal="center" vertical="center" shrinkToFit="1"/>
      <protection hidden="1"/>
    </xf>
    <xf numFmtId="0" fontId="27" fillId="0" borderId="43" xfId="0" quotePrefix="1" applyFont="1" applyBorder="1" applyAlignment="1" applyProtection="1">
      <protection hidden="1"/>
    </xf>
    <xf numFmtId="0" fontId="2" fillId="2" borderId="11" xfId="0" quotePrefix="1" applyFont="1" applyFill="1" applyBorder="1" applyAlignment="1" applyProtection="1">
      <alignment horizontal="center" vertical="center" shrinkToFit="1"/>
      <protection hidden="1"/>
    </xf>
    <xf numFmtId="178" fontId="2" fillId="3" borderId="78" xfId="0" applyNumberFormat="1" applyFont="1" applyFill="1" applyBorder="1" applyAlignment="1" applyProtection="1">
      <alignment horizontal="right" vertical="center" shrinkToFit="1"/>
      <protection locked="0"/>
    </xf>
    <xf numFmtId="178" fontId="2" fillId="3" borderId="16" xfId="0" applyNumberFormat="1" applyFont="1" applyFill="1" applyBorder="1" applyAlignment="1" applyProtection="1">
      <alignment horizontal="center" vertical="center" shrinkToFit="1"/>
      <protection locked="0"/>
    </xf>
    <xf numFmtId="177" fontId="2" fillId="3" borderId="16" xfId="0" applyNumberFormat="1" applyFont="1" applyFill="1" applyBorder="1" applyAlignment="1" applyProtection="1">
      <alignment horizontal="right" vertical="center" shrinkToFit="1"/>
      <protection locked="0"/>
    </xf>
    <xf numFmtId="0" fontId="2" fillId="0" borderId="0" xfId="0" applyFont="1" applyBorder="1" applyAlignment="1" applyProtection="1">
      <alignment horizontal="left" vertical="center" shrinkToFit="1"/>
      <protection locked="0"/>
    </xf>
    <xf numFmtId="0" fontId="2" fillId="0" borderId="0" xfId="0" applyFont="1" applyBorder="1" applyProtection="1">
      <alignment vertical="center"/>
      <protection locked="0"/>
    </xf>
    <xf numFmtId="49" fontId="26" fillId="7" borderId="0" xfId="0" applyNumberFormat="1" applyFont="1" applyFill="1" applyBorder="1" applyAlignment="1" applyProtection="1">
      <alignment vertical="center" shrinkToFit="1"/>
      <protection locked="0"/>
    </xf>
    <xf numFmtId="0" fontId="27" fillId="0" borderId="43" xfId="0" applyFont="1" applyBorder="1" applyAlignment="1" applyProtection="1">
      <alignment vertical="center"/>
      <protection hidden="1"/>
    </xf>
    <xf numFmtId="49" fontId="68" fillId="7" borderId="33" xfId="0" applyNumberFormat="1" applyFont="1" applyFill="1" applyBorder="1" applyAlignment="1" applyProtection="1">
      <alignment horizontal="left" vertical="center" shrinkToFit="1"/>
      <protection locked="0"/>
    </xf>
    <xf numFmtId="0" fontId="2" fillId="2" borderId="6" xfId="0" applyFont="1" applyFill="1" applyBorder="1" applyProtection="1">
      <alignment vertical="center"/>
      <protection hidden="1"/>
    </xf>
    <xf numFmtId="0" fontId="2" fillId="2" borderId="3" xfId="0" applyFont="1" applyFill="1" applyBorder="1" applyProtection="1">
      <alignment vertical="center"/>
      <protection hidden="1"/>
    </xf>
    <xf numFmtId="0" fontId="2" fillId="2" borderId="14" xfId="0" applyFont="1" applyFill="1" applyBorder="1" applyProtection="1">
      <alignment vertical="center"/>
      <protection hidden="1"/>
    </xf>
    <xf numFmtId="0" fontId="28" fillId="2" borderId="80" xfId="0" applyFont="1" applyFill="1" applyBorder="1" applyAlignment="1" applyProtection="1">
      <alignment vertical="center" wrapText="1"/>
      <protection hidden="1"/>
    </xf>
    <xf numFmtId="0" fontId="2" fillId="2" borderId="43" xfId="0" applyFont="1" applyFill="1" applyBorder="1" applyAlignment="1" applyProtection="1">
      <alignment horizontal="center" vertical="center"/>
      <protection locked="0"/>
    </xf>
    <xf numFmtId="0" fontId="28" fillId="2" borderId="81" xfId="0" applyFont="1" applyFill="1" applyBorder="1" applyAlignment="1" applyProtection="1">
      <alignment vertical="center" wrapText="1"/>
      <protection hidden="1"/>
    </xf>
    <xf numFmtId="0" fontId="30" fillId="6" borderId="82" xfId="0" applyFont="1" applyFill="1" applyBorder="1" applyAlignment="1" applyProtection="1">
      <alignment vertical="center"/>
      <protection hidden="1"/>
    </xf>
    <xf numFmtId="0" fontId="59" fillId="3" borderId="83" xfId="0" applyFont="1" applyFill="1" applyBorder="1" applyAlignment="1" applyProtection="1">
      <alignment horizontal="left" vertical="center" shrinkToFit="1"/>
      <protection locked="0"/>
    </xf>
    <xf numFmtId="0" fontId="59" fillId="3" borderId="52" xfId="0" applyFont="1" applyFill="1" applyBorder="1" applyAlignment="1" applyProtection="1">
      <alignment horizontal="left" vertical="center" shrinkToFit="1"/>
      <protection locked="0"/>
    </xf>
    <xf numFmtId="0" fontId="2" fillId="2" borderId="43" xfId="0" applyFont="1" applyFill="1" applyBorder="1" applyProtection="1">
      <alignment vertical="center"/>
      <protection hidden="1"/>
    </xf>
    <xf numFmtId="0" fontId="76" fillId="3" borderId="84" xfId="0" applyFont="1" applyFill="1" applyBorder="1" applyAlignment="1" applyProtection="1">
      <alignment horizontal="left" vertical="center" shrinkToFit="1"/>
      <protection locked="0"/>
    </xf>
    <xf numFmtId="0" fontId="59" fillId="0" borderId="8" xfId="0" applyFont="1" applyBorder="1" applyProtection="1">
      <alignment vertical="center"/>
      <protection hidden="1"/>
    </xf>
    <xf numFmtId="0" fontId="45" fillId="0" borderId="0" xfId="0" applyFont="1" applyAlignment="1" applyProtection="1">
      <alignment horizontal="center" vertical="center" shrinkToFit="1"/>
      <protection hidden="1"/>
    </xf>
    <xf numFmtId="0" fontId="45" fillId="0" borderId="31" xfId="0" applyFont="1" applyBorder="1" applyAlignment="1" applyProtection="1">
      <alignment horizontal="right" vertical="center" shrinkToFit="1"/>
      <protection locked="0"/>
    </xf>
    <xf numFmtId="0" fontId="45" fillId="0" borderId="0" xfId="0" applyFont="1" applyBorder="1" applyAlignment="1" applyProtection="1">
      <alignment horizontal="right" vertical="center" shrinkToFit="1"/>
      <protection locked="0"/>
    </xf>
    <xf numFmtId="0" fontId="43" fillId="7" borderId="86" xfId="1" applyNumberFormat="1" applyFont="1" applyFill="1" applyBorder="1" applyAlignment="1" applyProtection="1">
      <alignment vertical="center" shrinkToFit="1"/>
      <protection locked="0"/>
    </xf>
    <xf numFmtId="0" fontId="43" fillId="7" borderId="87" xfId="1" applyNumberFormat="1" applyFont="1" applyFill="1" applyBorder="1" applyAlignment="1" applyProtection="1">
      <alignment vertical="center" shrinkToFit="1"/>
      <protection locked="0"/>
    </xf>
    <xf numFmtId="0" fontId="77" fillId="2" borderId="40" xfId="0" applyFont="1" applyFill="1" applyBorder="1" applyAlignment="1" applyProtection="1">
      <alignment vertical="center"/>
      <protection hidden="1"/>
    </xf>
    <xf numFmtId="0" fontId="77" fillId="2" borderId="0" xfId="0" applyFont="1" applyFill="1" applyBorder="1" applyAlignment="1" applyProtection="1">
      <alignment vertical="center"/>
      <protection hidden="1"/>
    </xf>
    <xf numFmtId="0" fontId="78" fillId="2" borderId="40" xfId="0" applyFont="1" applyFill="1" applyBorder="1" applyAlignment="1" applyProtection="1">
      <alignment vertical="center"/>
      <protection locked="0"/>
    </xf>
    <xf numFmtId="0" fontId="78" fillId="2" borderId="0" xfId="0" applyFont="1" applyFill="1" applyBorder="1" applyAlignment="1" applyProtection="1">
      <alignment vertical="center"/>
      <protection locked="0"/>
    </xf>
    <xf numFmtId="0" fontId="80" fillId="7" borderId="19" xfId="1" applyNumberFormat="1" applyFont="1" applyFill="1" applyBorder="1" applyAlignment="1" applyProtection="1">
      <alignment horizontal="left" vertical="center" wrapText="1"/>
      <protection hidden="1"/>
    </xf>
    <xf numFmtId="0" fontId="81" fillId="7" borderId="58" xfId="1" applyNumberFormat="1" applyFont="1" applyFill="1" applyBorder="1" applyAlignment="1" applyProtection="1">
      <alignment vertical="center" wrapText="1"/>
      <protection hidden="1"/>
    </xf>
    <xf numFmtId="0" fontId="68" fillId="0" borderId="0" xfId="0" applyFont="1" applyAlignment="1" applyProtection="1">
      <alignment horizontal="center" vertical="center" shrinkToFit="1"/>
      <protection hidden="1"/>
    </xf>
    <xf numFmtId="0" fontId="68" fillId="0" borderId="31" xfId="0" applyFont="1" applyBorder="1" applyAlignment="1" applyProtection="1">
      <alignment horizontal="right" vertical="center" shrinkToFit="1"/>
      <protection locked="0"/>
    </xf>
    <xf numFmtId="0" fontId="68" fillId="0" borderId="0" xfId="0" applyFont="1" applyBorder="1" applyAlignment="1" applyProtection="1">
      <alignment horizontal="right" vertical="center" shrinkToFit="1"/>
      <protection locked="0"/>
    </xf>
    <xf numFmtId="0" fontId="82" fillId="2" borderId="33" xfId="0" applyFont="1" applyFill="1" applyBorder="1" applyAlignment="1" applyProtection="1">
      <alignment horizontal="left" vertical="center" shrinkToFit="1"/>
      <protection locked="0"/>
    </xf>
    <xf numFmtId="0" fontId="2" fillId="0" borderId="33" xfId="0" applyFont="1" applyBorder="1" applyAlignment="1" applyProtection="1">
      <alignment horizontal="center" vertical="center"/>
      <protection locked="0"/>
    </xf>
    <xf numFmtId="0" fontId="45" fillId="0" borderId="0" xfId="0" applyFont="1" applyProtection="1">
      <alignment vertical="center"/>
      <protection hidden="1"/>
    </xf>
    <xf numFmtId="179" fontId="2" fillId="4" borderId="45" xfId="0" applyNumberFormat="1" applyFont="1" applyFill="1" applyBorder="1" applyAlignment="1" applyProtection="1">
      <alignment horizontal="center" vertical="center" shrinkToFit="1"/>
      <protection hidden="1"/>
    </xf>
    <xf numFmtId="179" fontId="2" fillId="4" borderId="74" xfId="0" applyNumberFormat="1" applyFont="1" applyFill="1" applyBorder="1" applyAlignment="1" applyProtection="1">
      <alignment horizontal="center" vertical="center" shrinkToFit="1"/>
      <protection hidden="1"/>
    </xf>
    <xf numFmtId="179" fontId="2" fillId="4" borderId="54" xfId="0" applyNumberFormat="1" applyFont="1" applyFill="1" applyBorder="1" applyAlignment="1" applyProtection="1">
      <alignment horizontal="center" vertical="center" shrinkToFit="1"/>
      <protection hidden="1"/>
    </xf>
    <xf numFmtId="176" fontId="65" fillId="3" borderId="65" xfId="0" applyNumberFormat="1" applyFont="1" applyFill="1" applyBorder="1" applyAlignment="1" applyProtection="1">
      <alignment horizontal="center" vertical="center" shrinkToFit="1"/>
      <protection locked="0"/>
    </xf>
    <xf numFmtId="176" fontId="65" fillId="3" borderId="76" xfId="0" applyNumberFormat="1" applyFont="1" applyFill="1" applyBorder="1" applyAlignment="1" applyProtection="1">
      <alignment horizontal="center" vertical="center" shrinkToFit="1"/>
      <protection locked="0"/>
    </xf>
    <xf numFmtId="177" fontId="59" fillId="3" borderId="79" xfId="0" applyNumberFormat="1" applyFont="1" applyFill="1" applyBorder="1" applyAlignment="1" applyProtection="1">
      <alignment horizontal="center" vertical="center"/>
      <protection locked="0"/>
    </xf>
    <xf numFmtId="177" fontId="59" fillId="3" borderId="9" xfId="0" applyNumberFormat="1" applyFont="1" applyFill="1" applyBorder="1" applyAlignment="1" applyProtection="1">
      <alignment horizontal="center" vertical="center"/>
      <protection locked="0"/>
    </xf>
    <xf numFmtId="177" fontId="59" fillId="3" borderId="78" xfId="0" applyNumberFormat="1" applyFont="1" applyFill="1" applyBorder="1" applyAlignment="1" applyProtection="1">
      <alignment horizontal="center" vertical="center"/>
      <protection locked="0"/>
    </xf>
    <xf numFmtId="177" fontId="59" fillId="3" borderId="16" xfId="0" applyNumberFormat="1" applyFont="1" applyFill="1" applyBorder="1" applyAlignment="1" applyProtection="1">
      <alignment horizontal="center" vertical="center"/>
      <protection locked="0"/>
    </xf>
    <xf numFmtId="0" fontId="59" fillId="3" borderId="20" xfId="0" applyFont="1" applyFill="1" applyBorder="1" applyAlignment="1" applyProtection="1">
      <alignment horizontal="center" shrinkToFit="1"/>
      <protection locked="0"/>
    </xf>
    <xf numFmtId="0" fontId="59" fillId="3" borderId="34" xfId="0" applyFont="1" applyFill="1" applyBorder="1" applyAlignment="1" applyProtection="1">
      <alignment horizontal="center" shrinkToFit="1"/>
      <protection locked="0"/>
    </xf>
    <xf numFmtId="0" fontId="59" fillId="3" borderId="31" xfId="0" applyFont="1" applyFill="1" applyBorder="1" applyAlignment="1" applyProtection="1">
      <alignment horizontal="center" shrinkToFit="1"/>
      <protection locked="0"/>
    </xf>
    <xf numFmtId="0" fontId="59" fillId="3" borderId="22" xfId="0" applyFont="1" applyFill="1" applyBorder="1" applyAlignment="1" applyProtection="1">
      <alignment horizontal="center" shrinkToFit="1"/>
      <protection locked="0"/>
    </xf>
    <xf numFmtId="0" fontId="2" fillId="3" borderId="3" xfId="0" applyFont="1" applyFill="1" applyBorder="1" applyAlignment="1" applyProtection="1">
      <alignment horizontal="center" vertical="top"/>
      <protection locked="0"/>
    </xf>
    <xf numFmtId="0" fontId="2" fillId="3" borderId="0" xfId="0" applyFont="1" applyFill="1" applyBorder="1" applyAlignment="1" applyProtection="1">
      <alignment horizontal="center" vertical="top"/>
      <protection locked="0"/>
    </xf>
    <xf numFmtId="0" fontId="2" fillId="3" borderId="4" xfId="0" applyFont="1" applyFill="1" applyBorder="1" applyAlignment="1" applyProtection="1">
      <alignment horizontal="center" vertical="top"/>
      <protection locked="0"/>
    </xf>
    <xf numFmtId="0" fontId="2" fillId="3" borderId="14" xfId="0" applyFont="1" applyFill="1" applyBorder="1" applyAlignment="1" applyProtection="1">
      <alignment horizontal="center" vertical="top"/>
      <protection locked="0"/>
    </xf>
    <xf numFmtId="0" fontId="2" fillId="3" borderId="8" xfId="0" applyFont="1" applyFill="1" applyBorder="1" applyAlignment="1" applyProtection="1">
      <alignment horizontal="center" vertical="top"/>
      <protection locked="0"/>
    </xf>
    <xf numFmtId="0" fontId="2" fillId="3" borderId="13" xfId="0" applyFont="1" applyFill="1" applyBorder="1" applyAlignment="1" applyProtection="1">
      <alignment horizontal="center" vertical="top"/>
      <protection locked="0"/>
    </xf>
    <xf numFmtId="181" fontId="59" fillId="3" borderId="48" xfId="0" applyNumberFormat="1" applyFont="1" applyFill="1" applyBorder="1" applyAlignment="1" applyProtection="1">
      <alignment horizontal="center" vertical="center" shrinkToFit="1"/>
      <protection locked="0"/>
    </xf>
    <xf numFmtId="181" fontId="59" fillId="3" borderId="49" xfId="0" applyNumberFormat="1" applyFont="1" applyFill="1" applyBorder="1" applyAlignment="1" applyProtection="1">
      <alignment horizontal="center" vertical="center" shrinkToFit="1"/>
      <protection locked="0"/>
    </xf>
    <xf numFmtId="181" fontId="59" fillId="3" borderId="50" xfId="0" applyNumberFormat="1" applyFont="1" applyFill="1" applyBorder="1" applyAlignment="1" applyProtection="1">
      <alignment horizontal="center" vertical="center" shrinkToFit="1"/>
      <protection locked="0"/>
    </xf>
    <xf numFmtId="182" fontId="2" fillId="3" borderId="15" xfId="0" applyNumberFormat="1" applyFont="1" applyFill="1" applyBorder="1" applyAlignment="1" applyProtection="1">
      <alignment horizontal="right" vertical="center" wrapText="1"/>
      <protection locked="0"/>
    </xf>
    <xf numFmtId="182" fontId="2" fillId="3" borderId="11" xfId="0" applyNumberFormat="1" applyFont="1" applyFill="1" applyBorder="1" applyAlignment="1" applyProtection="1">
      <alignment horizontal="right" vertical="center" wrapText="1"/>
      <protection locked="0"/>
    </xf>
    <xf numFmtId="183" fontId="66" fillId="4" borderId="15" xfId="0" applyNumberFormat="1" applyFont="1" applyFill="1" applyBorder="1" applyAlignment="1" applyProtection="1">
      <alignment horizontal="right" vertical="center" shrinkToFit="1"/>
      <protection hidden="1"/>
    </xf>
    <xf numFmtId="183" fontId="66" fillId="4" borderId="11" xfId="0" applyNumberFormat="1" applyFont="1" applyFill="1" applyBorder="1" applyAlignment="1" applyProtection="1">
      <alignment horizontal="right" vertical="center" shrinkToFit="1"/>
      <protection hidden="1"/>
    </xf>
    <xf numFmtId="177" fontId="26" fillId="4" borderId="69" xfId="0" applyNumberFormat="1" applyFont="1" applyFill="1" applyBorder="1" applyAlignment="1" applyProtection="1">
      <alignment horizontal="center" vertical="center" shrinkToFit="1"/>
      <protection hidden="1"/>
    </xf>
    <xf numFmtId="177" fontId="26" fillId="4" borderId="77" xfId="0" applyNumberFormat="1" applyFont="1" applyFill="1" applyBorder="1" applyAlignment="1" applyProtection="1">
      <alignment horizontal="center" vertical="center" shrinkToFit="1"/>
      <protection hidden="1"/>
    </xf>
    <xf numFmtId="177" fontId="59" fillId="3" borderId="66" xfId="0" applyNumberFormat="1" applyFont="1" applyFill="1" applyBorder="1" applyAlignment="1" applyProtection="1">
      <alignment horizontal="center" vertical="top" shrinkToFit="1"/>
      <protection locked="0"/>
    </xf>
    <xf numFmtId="177" fontId="59" fillId="3" borderId="29" xfId="0" applyNumberFormat="1" applyFont="1" applyFill="1" applyBorder="1" applyAlignment="1" applyProtection="1">
      <alignment horizontal="center" vertical="top" shrinkToFit="1"/>
      <protection locked="0"/>
    </xf>
    <xf numFmtId="0" fontId="59" fillId="3" borderId="37" xfId="0" applyFont="1" applyFill="1" applyBorder="1" applyAlignment="1" applyProtection="1">
      <alignment horizontal="center" vertical="top" shrinkToFit="1"/>
      <protection locked="0"/>
    </xf>
    <xf numFmtId="0" fontId="59" fillId="3" borderId="21" xfId="0" applyFont="1" applyFill="1" applyBorder="1" applyAlignment="1" applyProtection="1">
      <alignment horizontal="center" vertical="top" shrinkToFit="1"/>
      <protection locked="0"/>
    </xf>
    <xf numFmtId="180" fontId="59" fillId="3" borderId="53" xfId="0" applyNumberFormat="1" applyFont="1" applyFill="1" applyBorder="1" applyAlignment="1" applyProtection="1">
      <alignment horizontal="center" vertical="center" shrinkToFit="1"/>
      <protection locked="0"/>
    </xf>
    <xf numFmtId="180" fontId="59" fillId="3" borderId="24" xfId="0" applyNumberFormat="1" applyFont="1" applyFill="1" applyBorder="1" applyAlignment="1" applyProtection="1">
      <alignment horizontal="center" vertical="center" shrinkToFit="1"/>
      <protection locked="0"/>
    </xf>
    <xf numFmtId="180" fontId="59" fillId="3" borderId="54" xfId="0" applyNumberFormat="1" applyFont="1" applyFill="1" applyBorder="1" applyAlignment="1" applyProtection="1">
      <alignment horizontal="center" vertical="center" shrinkToFit="1"/>
      <protection locked="0"/>
    </xf>
    <xf numFmtId="177" fontId="2" fillId="4" borderId="32" xfId="0" applyNumberFormat="1" applyFont="1" applyFill="1" applyBorder="1" applyAlignment="1" applyProtection="1">
      <alignment horizontal="center" vertical="center"/>
      <protection locked="0"/>
    </xf>
    <xf numFmtId="177" fontId="2" fillId="4" borderId="8" xfId="0" applyNumberFormat="1" applyFont="1" applyFill="1" applyBorder="1" applyAlignment="1" applyProtection="1">
      <alignment horizontal="center" vertical="center"/>
      <protection locked="0"/>
    </xf>
    <xf numFmtId="177" fontId="2" fillId="4" borderId="13" xfId="0" applyNumberFormat="1" applyFont="1" applyFill="1" applyBorder="1" applyAlignment="1" applyProtection="1">
      <alignment horizontal="center" vertical="center"/>
      <protection locked="0"/>
    </xf>
    <xf numFmtId="177" fontId="2" fillId="4" borderId="35" xfId="0" applyNumberFormat="1" applyFont="1" applyFill="1" applyBorder="1" applyAlignment="1" applyProtection="1">
      <alignment horizontal="center" vertical="center"/>
      <protection locked="0"/>
    </xf>
    <xf numFmtId="0" fontId="2" fillId="3" borderId="67"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40"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6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2" fillId="3" borderId="12"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0"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44" xfId="0" applyFont="1" applyFill="1" applyBorder="1" applyAlignment="1" applyProtection="1">
      <alignment horizontal="center" vertical="center" shrinkToFit="1"/>
      <protection locked="0"/>
    </xf>
    <xf numFmtId="0" fontId="2" fillId="3" borderId="15" xfId="0" applyFont="1" applyFill="1" applyBorder="1" applyAlignment="1" applyProtection="1">
      <alignment horizontal="center" vertical="center" shrinkToFit="1"/>
      <protection locked="0"/>
    </xf>
    <xf numFmtId="178" fontId="2" fillId="3" borderId="17" xfId="0" applyNumberFormat="1" applyFont="1" applyFill="1" applyBorder="1" applyAlignment="1" applyProtection="1">
      <alignment horizontal="right" vertical="center" shrinkToFit="1"/>
      <protection locked="0"/>
    </xf>
    <xf numFmtId="178" fontId="2" fillId="3" borderId="45" xfId="0" applyNumberFormat="1" applyFont="1" applyFill="1" applyBorder="1" applyAlignment="1" applyProtection="1">
      <alignment horizontal="right" vertical="center" shrinkToFit="1"/>
      <protection locked="0"/>
    </xf>
    <xf numFmtId="178" fontId="2" fillId="3" borderId="1" xfId="0" applyNumberFormat="1" applyFont="1" applyFill="1" applyBorder="1" applyAlignment="1" applyProtection="1">
      <alignment horizontal="right" vertical="center" shrinkToFit="1"/>
      <protection locked="0"/>
    </xf>
    <xf numFmtId="178" fontId="2" fillId="3" borderId="2" xfId="0" applyNumberFormat="1" applyFont="1" applyFill="1" applyBorder="1" applyAlignment="1" applyProtection="1">
      <alignment horizontal="right" vertical="center" shrinkToFit="1"/>
      <protection locked="0"/>
    </xf>
    <xf numFmtId="49" fontId="2" fillId="3" borderId="44" xfId="0" applyNumberFormat="1" applyFont="1" applyFill="1" applyBorder="1" applyAlignment="1" applyProtection="1">
      <alignment horizontal="center" vertical="center" wrapText="1"/>
      <protection locked="0"/>
    </xf>
    <xf numFmtId="49" fontId="2" fillId="3" borderId="47" xfId="0" applyNumberFormat="1" applyFont="1" applyFill="1" applyBorder="1" applyAlignment="1" applyProtection="1">
      <alignment horizontal="center" vertical="center" wrapText="1"/>
      <protection locked="0"/>
    </xf>
    <xf numFmtId="0" fontId="59" fillId="3" borderId="65" xfId="0" applyNumberFormat="1" applyFont="1" applyFill="1" applyBorder="1" applyAlignment="1" applyProtection="1">
      <alignment horizontal="center" vertical="center" shrinkToFit="1"/>
      <protection locked="0"/>
    </xf>
    <xf numFmtId="0" fontId="59" fillId="3" borderId="70" xfId="0" applyNumberFormat="1" applyFont="1" applyFill="1" applyBorder="1" applyAlignment="1" applyProtection="1">
      <alignment horizontal="center" vertical="center" shrinkToFit="1"/>
      <protection locked="0"/>
    </xf>
    <xf numFmtId="0" fontId="59" fillId="3" borderId="21" xfId="0" applyNumberFormat="1" applyFont="1" applyFill="1" applyBorder="1" applyAlignment="1" applyProtection="1">
      <alignment horizontal="center" vertical="center" shrinkToFit="1"/>
      <protection locked="0"/>
    </xf>
    <xf numFmtId="0" fontId="2" fillId="4" borderId="44" xfId="0" applyFont="1" applyFill="1" applyBorder="1" applyAlignment="1" applyProtection="1">
      <alignment horizontal="center" vertical="center" shrinkToFit="1"/>
      <protection hidden="1"/>
    </xf>
    <xf numFmtId="0" fontId="2" fillId="4" borderId="47" xfId="0" applyFont="1" applyFill="1" applyBorder="1" applyAlignment="1" applyProtection="1">
      <alignment horizontal="center" vertical="center" shrinkToFit="1"/>
      <protection hidden="1"/>
    </xf>
    <xf numFmtId="177" fontId="68" fillId="3" borderId="75" xfId="0" applyNumberFormat="1" applyFont="1" applyFill="1" applyBorder="1" applyAlignment="1" applyProtection="1">
      <alignment horizontal="center" vertical="center" shrinkToFit="1"/>
      <protection locked="0"/>
    </xf>
    <xf numFmtId="177" fontId="68" fillId="3" borderId="69" xfId="0" applyNumberFormat="1" applyFont="1" applyFill="1" applyBorder="1" applyAlignment="1" applyProtection="1">
      <alignment horizontal="center" vertical="center" shrinkToFit="1"/>
      <protection locked="0"/>
    </xf>
    <xf numFmtId="0" fontId="59" fillId="2" borderId="83" xfId="0" applyFont="1" applyFill="1" applyBorder="1" applyAlignment="1" applyProtection="1">
      <alignment horizontal="center" vertical="center" shrinkToFit="1"/>
      <protection hidden="1"/>
    </xf>
    <xf numFmtId="0" fontId="59" fillId="2" borderId="52" xfId="0" applyFont="1" applyFill="1" applyBorder="1" applyAlignment="1" applyProtection="1">
      <alignment horizontal="center" vertical="center" shrinkToFit="1"/>
      <protection hidden="1"/>
    </xf>
    <xf numFmtId="0" fontId="59" fillId="2" borderId="84" xfId="0" applyFont="1" applyFill="1" applyBorder="1" applyAlignment="1" applyProtection="1">
      <alignment horizontal="center" vertical="center" shrinkToFit="1"/>
      <protection hidden="1"/>
    </xf>
    <xf numFmtId="0" fontId="59" fillId="5" borderId="1" xfId="0" applyFont="1" applyFill="1" applyBorder="1" applyAlignment="1" applyProtection="1">
      <alignment horizontal="center" vertical="center" shrinkToFit="1"/>
      <protection hidden="1"/>
    </xf>
    <xf numFmtId="0" fontId="59" fillId="5" borderId="2" xfId="0" applyFont="1" applyFill="1" applyBorder="1" applyAlignment="1" applyProtection="1">
      <alignment horizontal="center" vertical="center" shrinkToFit="1"/>
      <protection hidden="1"/>
    </xf>
    <xf numFmtId="0" fontId="59" fillId="5" borderId="3" xfId="0" applyFont="1" applyFill="1" applyBorder="1" applyAlignment="1" applyProtection="1">
      <alignment horizontal="center" vertical="center" shrinkToFit="1"/>
      <protection hidden="1"/>
    </xf>
    <xf numFmtId="0" fontId="59" fillId="5" borderId="4" xfId="0" applyFont="1" applyFill="1" applyBorder="1" applyAlignment="1" applyProtection="1">
      <alignment horizontal="center" vertical="center" shrinkToFit="1"/>
      <protection hidden="1"/>
    </xf>
    <xf numFmtId="0" fontId="59" fillId="2" borderId="1" xfId="0" applyFont="1" applyFill="1" applyBorder="1" applyAlignment="1" applyProtection="1">
      <alignment horizontal="center" shrinkToFit="1"/>
      <protection hidden="1"/>
    </xf>
    <xf numFmtId="0" fontId="59" fillId="2" borderId="2" xfId="0" applyFont="1" applyFill="1" applyBorder="1" applyAlignment="1" applyProtection="1">
      <alignment horizontal="center" shrinkToFit="1"/>
      <protection hidden="1"/>
    </xf>
    <xf numFmtId="0" fontId="59" fillId="2" borderId="47" xfId="0" applyFont="1" applyFill="1" applyBorder="1" applyAlignment="1" applyProtection="1">
      <alignment horizontal="center" vertical="center" shrinkToFit="1"/>
      <protection hidden="1"/>
    </xf>
    <xf numFmtId="0" fontId="59" fillId="2" borderId="36" xfId="0" applyFont="1" applyFill="1" applyBorder="1" applyAlignment="1" applyProtection="1">
      <alignment horizontal="center" vertical="center" shrinkToFit="1"/>
      <protection hidden="1"/>
    </xf>
    <xf numFmtId="0" fontId="59" fillId="2" borderId="49" xfId="0" applyFont="1" applyFill="1" applyBorder="1" applyAlignment="1" applyProtection="1">
      <alignment horizontal="center" vertical="center" shrinkToFit="1"/>
      <protection hidden="1"/>
    </xf>
    <xf numFmtId="0" fontId="59" fillId="2" borderId="50" xfId="0" applyFont="1" applyFill="1" applyBorder="1" applyAlignment="1" applyProtection="1">
      <alignment horizontal="center" vertical="center" shrinkToFit="1"/>
      <protection hidden="1"/>
    </xf>
    <xf numFmtId="0" fontId="59" fillId="5" borderId="36" xfId="0" applyFont="1" applyFill="1" applyBorder="1" applyAlignment="1" applyProtection="1">
      <alignment horizontal="center" vertical="center"/>
      <protection hidden="1"/>
    </xf>
    <xf numFmtId="0" fontId="59" fillId="5" borderId="49" xfId="0" applyFont="1" applyFill="1" applyBorder="1" applyAlignment="1" applyProtection="1">
      <alignment horizontal="center" vertical="center"/>
      <protection hidden="1"/>
    </xf>
    <xf numFmtId="0" fontId="59" fillId="5" borderId="50" xfId="0" applyFont="1" applyFill="1" applyBorder="1" applyAlignment="1" applyProtection="1">
      <alignment horizontal="center" vertical="center"/>
      <protection hidden="1"/>
    </xf>
    <xf numFmtId="0" fontId="59" fillId="2" borderId="31" xfId="0" applyFont="1" applyFill="1" applyBorder="1" applyAlignment="1" applyProtection="1">
      <alignment horizontal="center" vertical="center"/>
      <protection hidden="1"/>
    </xf>
    <xf numFmtId="0" fontId="59" fillId="2" borderId="22" xfId="0" applyFont="1" applyFill="1" applyBorder="1" applyAlignment="1" applyProtection="1">
      <alignment horizontal="center" vertical="center"/>
      <protection hidden="1"/>
    </xf>
    <xf numFmtId="0" fontId="59" fillId="2" borderId="39" xfId="0" applyFont="1" applyFill="1" applyBorder="1" applyAlignment="1" applyProtection="1">
      <alignment horizontal="center" vertical="center"/>
      <protection hidden="1"/>
    </xf>
    <xf numFmtId="0" fontId="59" fillId="2" borderId="64" xfId="0" applyFont="1" applyFill="1" applyBorder="1" applyAlignment="1" applyProtection="1">
      <alignment horizontal="center" vertical="center"/>
      <protection hidden="1"/>
    </xf>
    <xf numFmtId="0" fontId="62" fillId="2" borderId="3" xfId="0" applyFont="1" applyFill="1" applyBorder="1" applyAlignment="1" applyProtection="1">
      <alignment horizontal="center" vertical="top" shrinkToFit="1"/>
      <protection hidden="1"/>
    </xf>
    <xf numFmtId="0" fontId="63" fillId="2" borderId="4" xfId="0" applyFont="1" applyFill="1" applyBorder="1" applyAlignment="1" applyProtection="1">
      <alignment horizontal="center" vertical="top" shrinkToFit="1"/>
      <protection hidden="1"/>
    </xf>
    <xf numFmtId="0" fontId="59" fillId="5" borderId="47" xfId="0" applyFont="1" applyFill="1" applyBorder="1" applyAlignment="1" applyProtection="1">
      <alignment horizontal="center" vertical="center" shrinkToFit="1"/>
      <protection hidden="1"/>
    </xf>
    <xf numFmtId="0" fontId="59" fillId="2" borderId="37" xfId="0" applyFont="1" applyFill="1" applyBorder="1" applyAlignment="1" applyProtection="1">
      <alignment horizontal="center" vertical="center" shrinkToFit="1"/>
      <protection hidden="1"/>
    </xf>
    <xf numFmtId="0" fontId="59" fillId="2" borderId="70" xfId="0" applyFont="1" applyFill="1" applyBorder="1" applyAlignment="1" applyProtection="1">
      <alignment horizontal="center" vertical="center" shrinkToFit="1"/>
      <protection hidden="1"/>
    </xf>
    <xf numFmtId="0" fontId="59" fillId="5" borderId="66" xfId="0" applyFont="1" applyFill="1" applyBorder="1" applyAlignment="1" applyProtection="1">
      <alignment horizontal="center" vertical="center" shrinkToFit="1"/>
      <protection hidden="1"/>
    </xf>
    <xf numFmtId="0" fontId="59" fillId="5" borderId="28" xfId="0" applyFont="1" applyFill="1" applyBorder="1" applyAlignment="1" applyProtection="1">
      <alignment horizontal="center" vertical="center" shrinkToFit="1"/>
      <protection hidden="1"/>
    </xf>
    <xf numFmtId="0" fontId="59" fillId="5" borderId="29" xfId="0" applyFont="1" applyFill="1" applyBorder="1" applyAlignment="1" applyProtection="1">
      <alignment horizontal="center" vertical="center" shrinkToFit="1"/>
      <protection hidden="1"/>
    </xf>
    <xf numFmtId="0" fontId="59" fillId="2" borderId="15" xfId="0" applyFont="1" applyFill="1" applyBorder="1" applyAlignment="1" applyProtection="1">
      <alignment horizontal="center" wrapText="1" shrinkToFit="1"/>
      <protection hidden="1"/>
    </xf>
    <xf numFmtId="0" fontId="59" fillId="2" borderId="10" xfId="0" applyFont="1" applyFill="1" applyBorder="1" applyAlignment="1" applyProtection="1">
      <alignment horizontal="center" wrapText="1" shrinkToFit="1"/>
      <protection hidden="1"/>
    </xf>
    <xf numFmtId="0" fontId="59" fillId="2" borderId="10" xfId="0" applyFont="1" applyFill="1" applyBorder="1" applyAlignment="1" applyProtection="1">
      <alignment horizontal="center" shrinkToFit="1"/>
      <protection hidden="1"/>
    </xf>
    <xf numFmtId="0" fontId="59" fillId="2" borderId="11" xfId="0" applyFont="1" applyFill="1" applyBorder="1" applyAlignment="1" applyProtection="1">
      <alignment horizontal="center" shrinkToFit="1"/>
      <protection hidden="1"/>
    </xf>
    <xf numFmtId="0" fontId="59" fillId="2" borderId="73" xfId="0" applyFont="1" applyFill="1" applyBorder="1" applyAlignment="1" applyProtection="1">
      <alignment horizontal="center" vertical="center" wrapText="1" shrinkToFit="1"/>
      <protection hidden="1"/>
    </xf>
    <xf numFmtId="0" fontId="59" fillId="2" borderId="31" xfId="0" applyFont="1" applyFill="1" applyBorder="1" applyAlignment="1" applyProtection="1">
      <alignment horizontal="center" vertical="center" shrinkToFit="1"/>
      <protection hidden="1"/>
    </xf>
    <xf numFmtId="0" fontId="59" fillId="2" borderId="69" xfId="0" applyFont="1" applyFill="1" applyBorder="1" applyAlignment="1" applyProtection="1">
      <alignment horizontal="center" vertical="center" shrinkToFit="1"/>
      <protection hidden="1"/>
    </xf>
    <xf numFmtId="0" fontId="59" fillId="5" borderId="48" xfId="0" applyFont="1" applyFill="1" applyBorder="1" applyAlignment="1" applyProtection="1">
      <alignment horizontal="center" vertical="center" shrinkToFit="1"/>
      <protection hidden="1"/>
    </xf>
    <xf numFmtId="0" fontId="59" fillId="5" borderId="49" xfId="0" applyFont="1" applyFill="1" applyBorder="1" applyAlignment="1" applyProtection="1">
      <alignment horizontal="center" vertical="center" shrinkToFit="1"/>
      <protection hidden="1"/>
    </xf>
    <xf numFmtId="0" fontId="59" fillId="5" borderId="50" xfId="0" applyFont="1" applyFill="1" applyBorder="1" applyAlignment="1" applyProtection="1">
      <alignment horizontal="center" vertical="center" shrinkToFit="1"/>
      <protection hidden="1"/>
    </xf>
    <xf numFmtId="0" fontId="59" fillId="5" borderId="36" xfId="0" applyFont="1" applyFill="1" applyBorder="1" applyAlignment="1" applyProtection="1">
      <alignment horizontal="center" vertical="center" shrinkToFit="1"/>
      <protection hidden="1"/>
    </xf>
    <xf numFmtId="0" fontId="59" fillId="5" borderId="72" xfId="0" applyFont="1" applyFill="1" applyBorder="1" applyAlignment="1" applyProtection="1">
      <alignment horizontal="center" vertical="center" shrinkToFit="1"/>
      <protection hidden="1"/>
    </xf>
    <xf numFmtId="0" fontId="59" fillId="2" borderId="67" xfId="0" applyFont="1" applyFill="1" applyBorder="1" applyAlignment="1" applyProtection="1">
      <alignment horizontal="center" vertical="center" wrapText="1"/>
      <protection hidden="1"/>
    </xf>
    <xf numFmtId="0" fontId="59" fillId="2" borderId="12" xfId="0" applyFont="1" applyFill="1" applyBorder="1" applyAlignment="1" applyProtection="1">
      <alignment horizontal="center" vertical="center"/>
      <protection hidden="1"/>
    </xf>
    <xf numFmtId="0" fontId="59" fillId="2" borderId="40" xfId="0" applyFont="1" applyFill="1" applyBorder="1" applyAlignment="1" applyProtection="1">
      <alignment horizontal="center" vertical="center"/>
      <protection hidden="1"/>
    </xf>
    <xf numFmtId="0" fontId="59" fillId="2" borderId="4" xfId="0" applyFont="1" applyFill="1" applyBorder="1" applyAlignment="1" applyProtection="1">
      <alignment horizontal="center" vertical="center"/>
      <protection hidden="1"/>
    </xf>
    <xf numFmtId="0" fontId="59" fillId="2" borderId="68" xfId="0" applyFont="1" applyFill="1" applyBorder="1" applyAlignment="1" applyProtection="1">
      <alignment horizontal="center" vertical="center"/>
      <protection hidden="1"/>
    </xf>
    <xf numFmtId="0" fontId="59" fillId="2" borderId="13" xfId="0" applyFont="1" applyFill="1" applyBorder="1" applyAlignment="1" applyProtection="1">
      <alignment horizontal="center" vertical="center"/>
      <protection hidden="1"/>
    </xf>
    <xf numFmtId="0" fontId="59" fillId="5" borderId="9" xfId="0" applyFont="1" applyFill="1" applyBorder="1" applyAlignment="1" applyProtection="1">
      <alignment horizontal="center" vertical="center"/>
      <protection hidden="1"/>
    </xf>
    <xf numFmtId="0" fontId="59" fillId="5" borderId="10" xfId="0" applyFont="1" applyFill="1" applyBorder="1" applyAlignment="1" applyProtection="1">
      <alignment horizontal="center" vertical="center"/>
      <protection hidden="1"/>
    </xf>
    <xf numFmtId="0" fontId="59" fillId="5" borderId="11" xfId="0" applyFont="1" applyFill="1" applyBorder="1" applyAlignment="1" applyProtection="1">
      <alignment horizontal="center" vertical="center"/>
      <protection hidden="1"/>
    </xf>
    <xf numFmtId="0" fontId="59" fillId="2" borderId="17" xfId="0" applyFont="1" applyFill="1" applyBorder="1" applyAlignment="1" applyProtection="1">
      <alignment horizontal="center" vertical="center" shrinkToFit="1"/>
      <protection hidden="1"/>
    </xf>
    <xf numFmtId="0" fontId="59" fillId="2" borderId="18" xfId="0" applyFont="1" applyFill="1" applyBorder="1" applyAlignment="1" applyProtection="1">
      <alignment horizontal="center" vertical="center" shrinkToFit="1"/>
      <protection hidden="1"/>
    </xf>
    <xf numFmtId="0" fontId="59" fillId="2" borderId="45" xfId="0" applyFont="1" applyFill="1" applyBorder="1" applyAlignment="1" applyProtection="1">
      <alignment horizontal="center" vertical="center" shrinkToFit="1"/>
      <protection hidden="1"/>
    </xf>
    <xf numFmtId="0" fontId="59" fillId="2" borderId="17" xfId="0" applyFont="1" applyFill="1" applyBorder="1" applyAlignment="1" applyProtection="1">
      <alignment horizontal="center" vertical="top" shrinkToFit="1"/>
      <protection hidden="1"/>
    </xf>
    <xf numFmtId="0" fontId="59" fillId="2" borderId="18" xfId="0" applyFont="1" applyFill="1" applyBorder="1" applyAlignment="1" applyProtection="1">
      <alignment horizontal="center" vertical="top" shrinkToFit="1"/>
      <protection hidden="1"/>
    </xf>
    <xf numFmtId="0" fontId="59" fillId="2" borderId="23" xfId="0" applyFont="1" applyFill="1" applyBorder="1" applyAlignment="1" applyProtection="1">
      <alignment horizontal="center" vertical="top" shrinkToFit="1"/>
      <protection hidden="1"/>
    </xf>
    <xf numFmtId="0" fontId="59" fillId="2" borderId="30" xfId="0" applyFont="1" applyFill="1" applyBorder="1" applyAlignment="1" applyProtection="1">
      <alignment horizontal="center" vertical="top" shrinkToFit="1"/>
      <protection hidden="1"/>
    </xf>
    <xf numFmtId="0" fontId="59" fillId="2" borderId="46" xfId="0" applyFont="1" applyFill="1" applyBorder="1" applyAlignment="1" applyProtection="1">
      <alignment horizontal="center" vertical="top"/>
      <protection hidden="1"/>
    </xf>
    <xf numFmtId="0" fontId="59" fillId="2" borderId="44" xfId="0" applyFont="1" applyFill="1" applyBorder="1" applyAlignment="1" applyProtection="1">
      <alignment horizontal="center" vertical="top"/>
      <protection hidden="1"/>
    </xf>
    <xf numFmtId="0" fontId="59" fillId="2" borderId="17" xfId="0" applyFont="1" applyFill="1" applyBorder="1" applyAlignment="1" applyProtection="1">
      <alignment horizontal="center" vertical="top"/>
      <protection hidden="1"/>
    </xf>
    <xf numFmtId="0" fontId="59" fillId="2" borderId="18" xfId="0" applyFont="1" applyFill="1" applyBorder="1" applyAlignment="1" applyProtection="1">
      <alignment horizontal="center" vertical="top"/>
      <protection hidden="1"/>
    </xf>
    <xf numFmtId="0" fontId="59" fillId="2" borderId="30" xfId="0" applyFont="1" applyFill="1" applyBorder="1" applyAlignment="1" applyProtection="1">
      <alignment horizontal="center" vertical="center" wrapText="1"/>
      <protection hidden="1"/>
    </xf>
    <xf numFmtId="0" fontId="59" fillId="2" borderId="23" xfId="0" applyFont="1" applyFill="1" applyBorder="1" applyAlignment="1" applyProtection="1">
      <alignment horizontal="center" vertical="center" wrapText="1"/>
      <protection hidden="1"/>
    </xf>
    <xf numFmtId="0" fontId="59" fillId="2" borderId="53" xfId="0" applyFont="1" applyFill="1" applyBorder="1" applyAlignment="1" applyProtection="1">
      <alignment horizontal="center" vertical="center" shrinkToFit="1"/>
      <protection hidden="1"/>
    </xf>
    <xf numFmtId="0" fontId="59" fillId="2" borderId="24" xfId="0" applyFont="1" applyFill="1" applyBorder="1" applyAlignment="1" applyProtection="1">
      <alignment horizontal="center" vertical="center" shrinkToFit="1"/>
      <protection hidden="1"/>
    </xf>
    <xf numFmtId="0" fontId="59" fillId="2" borderId="54" xfId="0" applyFont="1" applyFill="1" applyBorder="1" applyAlignment="1" applyProtection="1">
      <alignment horizontal="center" vertical="center" shrinkToFit="1"/>
      <protection hidden="1"/>
    </xf>
    <xf numFmtId="0" fontId="2" fillId="2" borderId="27" xfId="0" applyFont="1" applyFill="1" applyBorder="1" applyAlignment="1" applyProtection="1">
      <alignment horizontal="center" vertical="center" shrinkToFit="1"/>
      <protection hidden="1"/>
    </xf>
    <xf numFmtId="0" fontId="2" fillId="2" borderId="24" xfId="0" applyFont="1" applyFill="1" applyBorder="1" applyAlignment="1" applyProtection="1">
      <alignment horizontal="center" vertical="center" shrinkToFit="1"/>
      <protection hidden="1"/>
    </xf>
    <xf numFmtId="0" fontId="2" fillId="2" borderId="54" xfId="0" applyFont="1" applyFill="1" applyBorder="1" applyAlignment="1" applyProtection="1">
      <alignment horizontal="center" vertical="center" shrinkToFit="1"/>
      <protection hidden="1"/>
    </xf>
    <xf numFmtId="0" fontId="2" fillId="2" borderId="25" xfId="0" applyFont="1" applyFill="1" applyBorder="1" applyAlignment="1" applyProtection="1">
      <alignment horizontal="center" vertical="center" shrinkToFit="1"/>
      <protection hidden="1"/>
    </xf>
    <xf numFmtId="0" fontId="59" fillId="2" borderId="25" xfId="0" applyFont="1" applyFill="1" applyBorder="1" applyAlignment="1" applyProtection="1">
      <alignment horizontal="center" vertical="center" shrinkToFit="1"/>
      <protection hidden="1"/>
    </xf>
    <xf numFmtId="0" fontId="83" fillId="2" borderId="0" xfId="0" applyFont="1" applyFill="1" applyAlignment="1" applyProtection="1">
      <alignment horizontal="center" vertical="center"/>
      <protection hidden="1"/>
    </xf>
    <xf numFmtId="0" fontId="79" fillId="2" borderId="83" xfId="0" applyFont="1" applyFill="1" applyBorder="1" applyAlignment="1" applyProtection="1">
      <alignment horizontal="left" vertical="center"/>
      <protection hidden="1"/>
    </xf>
    <xf numFmtId="0" fontId="79" fillId="2" borderId="89" xfId="0" applyFont="1" applyFill="1" applyBorder="1" applyAlignment="1" applyProtection="1">
      <alignment horizontal="left" vertical="center"/>
      <protection hidden="1"/>
    </xf>
    <xf numFmtId="0" fontId="78" fillId="2" borderId="85" xfId="0" applyFont="1" applyFill="1" applyBorder="1" applyAlignment="1" applyProtection="1">
      <alignment horizontal="left" vertical="center"/>
      <protection locked="0"/>
    </xf>
    <xf numFmtId="0" fontId="78" fillId="2" borderId="90" xfId="0" applyFont="1" applyFill="1" applyBorder="1" applyAlignment="1" applyProtection="1">
      <alignment horizontal="left" vertical="center"/>
      <protection locked="0"/>
    </xf>
    <xf numFmtId="0" fontId="80" fillId="7" borderId="20" xfId="1" applyNumberFormat="1" applyFont="1" applyFill="1" applyBorder="1" applyAlignment="1" applyProtection="1">
      <alignment horizontal="left" vertical="center" shrinkToFit="1"/>
      <protection locked="0"/>
    </xf>
    <xf numFmtId="0" fontId="80" fillId="7" borderId="34" xfId="1" applyNumberFormat="1" applyFont="1" applyFill="1" applyBorder="1" applyAlignment="1" applyProtection="1">
      <alignment horizontal="left" vertical="center" shrinkToFit="1"/>
      <protection locked="0"/>
    </xf>
    <xf numFmtId="0" fontId="43" fillId="7" borderId="19" xfId="1" applyNumberFormat="1" applyFont="1" applyFill="1" applyBorder="1" applyAlignment="1" applyProtection="1">
      <alignment horizontal="center" vertical="center" shrinkToFit="1"/>
      <protection locked="0"/>
    </xf>
    <xf numFmtId="0" fontId="43" fillId="7" borderId="58" xfId="1" applyNumberFormat="1" applyFont="1" applyFill="1" applyBorder="1" applyAlignment="1" applyProtection="1">
      <alignment horizontal="center" vertical="center" shrinkToFit="1"/>
      <protection locked="0"/>
    </xf>
    <xf numFmtId="0" fontId="39" fillId="7" borderId="20" xfId="1" applyNumberFormat="1" applyFont="1" applyFill="1" applyBorder="1" applyAlignment="1" applyProtection="1">
      <alignment horizontal="left" vertical="center" wrapText="1"/>
      <protection hidden="1"/>
    </xf>
    <xf numFmtId="0" fontId="39" fillId="7" borderId="7" xfId="1" applyNumberFormat="1" applyFont="1" applyFill="1" applyBorder="1" applyAlignment="1" applyProtection="1">
      <alignment horizontal="left" vertical="center" wrapText="1"/>
      <protection hidden="1"/>
    </xf>
    <xf numFmtId="0" fontId="39" fillId="7" borderId="34" xfId="1" applyNumberFormat="1" applyFont="1" applyFill="1" applyBorder="1" applyAlignment="1" applyProtection="1">
      <alignment horizontal="left" vertical="center" wrapText="1"/>
      <protection hidden="1"/>
    </xf>
    <xf numFmtId="0" fontId="39" fillId="7" borderId="86" xfId="1" applyNumberFormat="1" applyFont="1" applyFill="1" applyBorder="1" applyAlignment="1" applyProtection="1">
      <alignment horizontal="left" vertical="center" wrapText="1"/>
      <protection hidden="1"/>
    </xf>
    <xf numFmtId="0" fontId="39" fillId="7" borderId="87" xfId="1" applyNumberFormat="1" applyFont="1" applyFill="1" applyBorder="1" applyAlignment="1" applyProtection="1">
      <alignment horizontal="left" vertical="center" wrapText="1"/>
      <protection hidden="1"/>
    </xf>
    <xf numFmtId="0" fontId="39" fillId="7" borderId="88" xfId="1" applyNumberFormat="1" applyFont="1" applyFill="1" applyBorder="1" applyAlignment="1" applyProtection="1">
      <alignment horizontal="left" vertical="center" wrapText="1"/>
      <protection hidden="1"/>
    </xf>
    <xf numFmtId="49" fontId="38" fillId="7" borderId="19" xfId="1" applyNumberFormat="1" applyFont="1" applyFill="1" applyBorder="1" applyAlignment="1" applyProtection="1">
      <alignment horizontal="center" vertical="center"/>
      <protection locked="0"/>
    </xf>
    <xf numFmtId="49" fontId="38" fillId="7" borderId="58" xfId="1" applyNumberFormat="1" applyFont="1" applyFill="1" applyBorder="1" applyAlignment="1" applyProtection="1">
      <alignment horizontal="center" vertical="center"/>
      <protection locked="0"/>
    </xf>
    <xf numFmtId="0" fontId="36" fillId="7" borderId="56" xfId="1" applyNumberFormat="1" applyFont="1" applyFill="1" applyBorder="1" applyAlignment="1" applyProtection="1">
      <alignment horizontal="center" vertical="center"/>
      <protection hidden="1"/>
    </xf>
    <xf numFmtId="0" fontId="36" fillId="7" borderId="19" xfId="1" applyNumberFormat="1" applyFont="1" applyFill="1" applyBorder="1" applyAlignment="1" applyProtection="1">
      <alignment horizontal="center" vertical="center"/>
      <protection hidden="1"/>
    </xf>
    <xf numFmtId="0" fontId="36" fillId="7" borderId="57" xfId="1" applyNumberFormat="1" applyFont="1" applyFill="1" applyBorder="1" applyAlignment="1" applyProtection="1">
      <alignment horizontal="center" vertical="center"/>
      <protection hidden="1"/>
    </xf>
    <xf numFmtId="0" fontId="36" fillId="7" borderId="58" xfId="1" applyNumberFormat="1" applyFont="1" applyFill="1" applyBorder="1" applyAlignment="1" applyProtection="1">
      <alignment horizontal="center" vertical="center"/>
      <protection hidden="1"/>
    </xf>
    <xf numFmtId="0" fontId="3" fillId="2" borderId="41" xfId="0" applyFont="1" applyFill="1" applyBorder="1" applyAlignment="1" applyProtection="1">
      <alignment horizontal="center" vertical="center" wrapText="1"/>
      <protection hidden="1"/>
    </xf>
    <xf numFmtId="0" fontId="3" fillId="2" borderId="42" xfId="0" applyFont="1" applyFill="1" applyBorder="1" applyAlignment="1" applyProtection="1">
      <alignment horizontal="center" vertical="center"/>
      <protection hidden="1"/>
    </xf>
    <xf numFmtId="0" fontId="3" fillId="2" borderId="40"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0" xfId="0" applyFont="1" applyFill="1" applyBorder="1" applyAlignment="1" applyProtection="1">
      <alignment horizontal="left" vertical="center"/>
      <protection hidden="1"/>
    </xf>
    <xf numFmtId="177" fontId="2" fillId="4" borderId="32" xfId="0" applyNumberFormat="1" applyFont="1" applyFill="1" applyBorder="1" applyAlignment="1" applyProtection="1">
      <alignment horizontal="center" vertical="center"/>
      <protection hidden="1"/>
    </xf>
    <xf numFmtId="177" fontId="2" fillId="4" borderId="8" xfId="0" applyNumberFormat="1" applyFont="1" applyFill="1" applyBorder="1" applyAlignment="1" applyProtection="1">
      <alignment horizontal="center" vertical="center"/>
      <protection hidden="1"/>
    </xf>
    <xf numFmtId="177" fontId="2" fillId="4" borderId="13" xfId="0" applyNumberFormat="1" applyFont="1" applyFill="1" applyBorder="1" applyAlignment="1" applyProtection="1">
      <alignment horizontal="center" vertical="center"/>
      <protection hidden="1"/>
    </xf>
    <xf numFmtId="177" fontId="2" fillId="4" borderId="35" xfId="0" applyNumberFormat="1" applyFont="1" applyFill="1" applyBorder="1" applyAlignment="1" applyProtection="1">
      <alignment horizontal="center" vertical="center"/>
      <protection hidden="1"/>
    </xf>
    <xf numFmtId="0" fontId="30" fillId="6" borderId="71" xfId="0" applyFont="1" applyFill="1" applyBorder="1" applyAlignment="1" applyProtection="1">
      <alignment horizontal="right" vertical="center" shrinkToFit="1"/>
      <protection hidden="1"/>
    </xf>
    <xf numFmtId="0" fontId="30" fillId="6" borderId="24" xfId="0" applyFont="1" applyFill="1" applyBorder="1" applyAlignment="1" applyProtection="1">
      <alignment horizontal="right" vertical="center" shrinkToFit="1"/>
      <protection hidden="1"/>
    </xf>
    <xf numFmtId="0" fontId="30" fillId="6" borderId="25" xfId="0" applyFont="1" applyFill="1" applyBorder="1" applyAlignment="1" applyProtection="1">
      <alignment horizontal="right" vertical="center" shrinkToFit="1"/>
      <protection hidden="1"/>
    </xf>
    <xf numFmtId="0" fontId="30" fillId="6" borderId="27" xfId="0" applyFont="1" applyFill="1" applyBorder="1" applyAlignment="1" applyProtection="1">
      <alignment horizontal="center" vertical="center" shrinkToFit="1"/>
      <protection hidden="1"/>
    </xf>
    <xf numFmtId="0" fontId="30" fillId="6" borderId="24" xfId="0" applyFont="1" applyFill="1" applyBorder="1" applyAlignment="1" applyProtection="1">
      <alignment horizontal="center" vertical="center" shrinkToFit="1"/>
      <protection hidden="1"/>
    </xf>
    <xf numFmtId="0" fontId="30" fillId="6" borderId="25" xfId="0" applyFont="1" applyFill="1" applyBorder="1" applyAlignment="1" applyProtection="1">
      <alignment horizontal="center" vertical="center" shrinkToFit="1"/>
      <protection hidden="1"/>
    </xf>
    <xf numFmtId="0" fontId="30" fillId="6" borderId="26" xfId="0" applyFont="1" applyFill="1" applyBorder="1" applyAlignment="1" applyProtection="1">
      <alignment horizontal="center" vertical="center" shrinkToFit="1"/>
      <protection hidden="1"/>
    </xf>
    <xf numFmtId="0" fontId="28" fillId="9" borderId="42" xfId="0" applyFont="1" applyFill="1" applyBorder="1" applyAlignment="1" applyProtection="1">
      <alignment horizontal="center" vertical="center" wrapText="1"/>
      <protection hidden="1"/>
    </xf>
    <xf numFmtId="0" fontId="28" fillId="9" borderId="0" xfId="0" applyFont="1" applyFill="1" applyBorder="1" applyAlignment="1" applyProtection="1">
      <alignment horizontal="center" vertical="center" wrapText="1"/>
      <protection hidden="1"/>
    </xf>
    <xf numFmtId="0" fontId="28" fillId="9" borderId="5" xfId="0" applyFont="1" applyFill="1" applyBorder="1" applyAlignment="1" applyProtection="1">
      <alignment horizontal="center" vertical="center" wrapText="1"/>
      <protection hidden="1"/>
    </xf>
    <xf numFmtId="0" fontId="33" fillId="2" borderId="0" xfId="0" applyFont="1" applyFill="1" applyBorder="1" applyAlignment="1" applyProtection="1">
      <alignment horizontal="center" vertical="center"/>
      <protection hidden="1"/>
    </xf>
    <xf numFmtId="0" fontId="53" fillId="2" borderId="0" xfId="0" applyFont="1" applyFill="1" applyBorder="1" applyAlignment="1">
      <alignment horizontal="left" vertical="center"/>
    </xf>
    <xf numFmtId="0" fontId="48" fillId="2" borderId="59" xfId="0" applyFont="1" applyFill="1" applyBorder="1" applyAlignment="1">
      <alignment horizontal="center" vertical="center"/>
    </xf>
    <xf numFmtId="0" fontId="48" fillId="2" borderId="60" xfId="0" applyFont="1" applyFill="1" applyBorder="1" applyAlignment="1">
      <alignment horizontal="center" vertical="center"/>
    </xf>
    <xf numFmtId="0" fontId="49" fillId="2" borderId="0" xfId="0" applyFont="1" applyFill="1" applyBorder="1" applyAlignment="1">
      <alignment horizontal="left" vertical="center" wrapText="1" shrinkToFit="1"/>
    </xf>
    <xf numFmtId="0" fontId="49" fillId="2" borderId="0" xfId="0" applyFont="1" applyFill="1" applyBorder="1" applyAlignment="1">
      <alignment horizontal="left" vertical="center" shrinkToFit="1"/>
    </xf>
    <xf numFmtId="0" fontId="49" fillId="2" borderId="0" xfId="0" applyFont="1" applyFill="1" applyBorder="1" applyAlignment="1">
      <alignment horizontal="left" vertical="center"/>
    </xf>
    <xf numFmtId="0" fontId="53" fillId="2" borderId="0" xfId="0" applyFont="1" applyFill="1" applyBorder="1" applyAlignment="1">
      <alignment horizontal="left" vertical="center" wrapText="1"/>
    </xf>
    <xf numFmtId="0" fontId="53" fillId="2" borderId="0" xfId="0" applyFont="1" applyFill="1" applyBorder="1" applyAlignment="1">
      <alignment horizontal="left" vertical="center" shrinkToFit="1"/>
    </xf>
    <xf numFmtId="0" fontId="55" fillId="2" borderId="62" xfId="0" applyFont="1" applyFill="1" applyBorder="1" applyAlignment="1">
      <alignment horizontal="left" vertical="center"/>
    </xf>
    <xf numFmtId="0" fontId="56" fillId="2" borderId="0" xfId="0" applyFont="1" applyFill="1" applyBorder="1" applyAlignment="1">
      <alignment horizontal="left" vertical="center"/>
    </xf>
    <xf numFmtId="0" fontId="47" fillId="2" borderId="63" xfId="0" applyFont="1" applyFill="1" applyBorder="1" applyAlignment="1">
      <alignment horizontal="left" vertical="top"/>
    </xf>
    <xf numFmtId="0" fontId="57" fillId="2" borderId="0" xfId="0" applyFont="1" applyFill="1" applyBorder="1" applyAlignment="1">
      <alignment horizontal="left" vertical="center"/>
    </xf>
    <xf numFmtId="179" fontId="2" fillId="4" borderId="14" xfId="0" applyNumberFormat="1" applyFont="1" applyFill="1" applyBorder="1" applyAlignment="1" applyProtection="1">
      <alignment horizontal="center" vertical="center" shrinkToFit="1"/>
      <protection hidden="1"/>
    </xf>
    <xf numFmtId="179" fontId="2" fillId="4" borderId="35" xfId="0" applyNumberFormat="1" applyFont="1" applyFill="1" applyBorder="1" applyAlignment="1" applyProtection="1">
      <alignment horizontal="center" vertical="center" shrinkToFit="1"/>
      <protection hidden="1"/>
    </xf>
    <xf numFmtId="177" fontId="2" fillId="4" borderId="75" xfId="0" applyNumberFormat="1" applyFont="1" applyFill="1" applyBorder="1" applyAlignment="1" applyProtection="1">
      <alignment vertical="center"/>
      <protection hidden="1"/>
    </xf>
    <xf numFmtId="177" fontId="2" fillId="4" borderId="69" xfId="0" applyNumberFormat="1" applyFont="1" applyFill="1" applyBorder="1" applyAlignment="1" applyProtection="1">
      <alignment horizontal="center" vertical="center"/>
      <protection hidden="1"/>
    </xf>
  </cellXfs>
  <cellStyles count="2">
    <cellStyle name="標準" xfId="0" builtinId="0"/>
    <cellStyle name="標準_(UL)ESE-HP計算実務例VD2"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57979</xdr:colOff>
      <xdr:row>50</xdr:row>
      <xdr:rowOff>57152</xdr:rowOff>
    </xdr:from>
    <xdr:to>
      <xdr:col>33</xdr:col>
      <xdr:colOff>381000</xdr:colOff>
      <xdr:row>66</xdr:row>
      <xdr:rowOff>41413</xdr:rowOff>
    </xdr:to>
    <xdr:grpSp>
      <xdr:nvGrpSpPr>
        <xdr:cNvPr id="565" name="グループ化 564"/>
        <xdr:cNvGrpSpPr/>
      </xdr:nvGrpSpPr>
      <xdr:grpSpPr>
        <a:xfrm>
          <a:off x="1458154" y="8524877"/>
          <a:ext cx="10981496" cy="3032261"/>
          <a:chOff x="1514475" y="10769600"/>
          <a:chExt cx="11895667" cy="2839508"/>
        </a:xfrm>
      </xdr:grpSpPr>
      <xdr:sp macro="" textlink="">
        <xdr:nvSpPr>
          <xdr:cNvPr id="566" name="Line 49"/>
          <xdr:cNvSpPr>
            <a:spLocks noChangeShapeType="1"/>
          </xdr:cNvSpPr>
        </xdr:nvSpPr>
        <xdr:spPr bwMode="auto">
          <a:xfrm flipV="1">
            <a:off x="9612842" y="12024783"/>
            <a:ext cx="123825" cy="381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67" name="Line 50"/>
          <xdr:cNvSpPr>
            <a:spLocks noChangeShapeType="1"/>
          </xdr:cNvSpPr>
        </xdr:nvSpPr>
        <xdr:spPr bwMode="auto">
          <a:xfrm flipV="1">
            <a:off x="9612842" y="12062883"/>
            <a:ext cx="123825" cy="381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68" name="Line 51"/>
          <xdr:cNvSpPr>
            <a:spLocks noChangeShapeType="1"/>
          </xdr:cNvSpPr>
        </xdr:nvSpPr>
        <xdr:spPr bwMode="auto">
          <a:xfrm flipH="1">
            <a:off x="10324042" y="12334875"/>
            <a:ext cx="25400" cy="9525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69" name="Oval 53"/>
          <xdr:cNvSpPr>
            <a:spLocks noChangeArrowheads="1"/>
          </xdr:cNvSpPr>
        </xdr:nvSpPr>
        <xdr:spPr bwMode="auto">
          <a:xfrm>
            <a:off x="8751358" y="11174942"/>
            <a:ext cx="303742" cy="27199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0" name="Line 54"/>
          <xdr:cNvSpPr>
            <a:spLocks noChangeShapeType="1"/>
          </xdr:cNvSpPr>
        </xdr:nvSpPr>
        <xdr:spPr bwMode="auto">
          <a:xfrm flipH="1" flipV="1">
            <a:off x="9226550" y="11003492"/>
            <a:ext cx="0" cy="310091"/>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1" name="AutoShape 55"/>
          <xdr:cNvSpPr>
            <a:spLocks noChangeArrowheads="1"/>
          </xdr:cNvSpPr>
        </xdr:nvSpPr>
        <xdr:spPr bwMode="auto">
          <a:xfrm rot="-19827620">
            <a:off x="10501842" y="12110508"/>
            <a:ext cx="95250" cy="76200"/>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2" name="AutoShape 56"/>
          <xdr:cNvSpPr>
            <a:spLocks noChangeArrowheads="1"/>
          </xdr:cNvSpPr>
        </xdr:nvSpPr>
        <xdr:spPr bwMode="auto">
          <a:xfrm rot="-30627468">
            <a:off x="9308042" y="10974917"/>
            <a:ext cx="95250" cy="85725"/>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3" name="Line 57"/>
          <xdr:cNvSpPr>
            <a:spLocks noChangeShapeType="1"/>
          </xdr:cNvSpPr>
        </xdr:nvSpPr>
        <xdr:spPr bwMode="auto">
          <a:xfrm>
            <a:off x="10339917" y="12382500"/>
            <a:ext cx="285750"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574" name="Group 58"/>
          <xdr:cNvGrpSpPr>
            <a:grpSpLocks/>
          </xdr:cNvGrpSpPr>
        </xdr:nvGrpSpPr>
        <xdr:grpSpPr bwMode="auto">
          <a:xfrm>
            <a:off x="10454217" y="12034308"/>
            <a:ext cx="333375" cy="300567"/>
            <a:chOff x="1127" y="1302"/>
            <a:chExt cx="35" cy="33"/>
          </a:xfrm>
        </xdr:grpSpPr>
        <xdr:sp macro="" textlink="">
          <xdr:nvSpPr>
            <xdr:cNvPr id="843" name="Rectangle 59"/>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44" name="Line 60"/>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45" name="Line 61"/>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575" name="Line 62"/>
          <xdr:cNvSpPr>
            <a:spLocks noChangeShapeType="1"/>
          </xdr:cNvSpPr>
        </xdr:nvSpPr>
        <xdr:spPr bwMode="auto">
          <a:xfrm>
            <a:off x="10568517" y="12158133"/>
            <a:ext cx="1047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6" name="AutoShape 63"/>
          <xdr:cNvSpPr>
            <a:spLocks noChangeArrowheads="1"/>
          </xdr:cNvSpPr>
        </xdr:nvSpPr>
        <xdr:spPr bwMode="auto">
          <a:xfrm rot="-30627468">
            <a:off x="10644717" y="12139083"/>
            <a:ext cx="95250" cy="71967"/>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7" name="Line 64"/>
          <xdr:cNvSpPr>
            <a:spLocks noChangeShapeType="1"/>
          </xdr:cNvSpPr>
        </xdr:nvSpPr>
        <xdr:spPr bwMode="auto">
          <a:xfrm>
            <a:off x="10759017" y="12158133"/>
            <a:ext cx="937683"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8" name="Line 65"/>
          <xdr:cNvSpPr>
            <a:spLocks noChangeShapeType="1"/>
          </xdr:cNvSpPr>
        </xdr:nvSpPr>
        <xdr:spPr bwMode="auto">
          <a:xfrm>
            <a:off x="9064625" y="11781367"/>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79" name="Line 66"/>
          <xdr:cNvSpPr>
            <a:spLocks noChangeShapeType="1"/>
          </xdr:cNvSpPr>
        </xdr:nvSpPr>
        <xdr:spPr bwMode="auto">
          <a:xfrm>
            <a:off x="9064625" y="11724217"/>
            <a:ext cx="17145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580" name="Text Box 67"/>
          <xdr:cNvSpPr txBox="1">
            <a:spLocks noChangeArrowheads="1"/>
          </xdr:cNvSpPr>
        </xdr:nvSpPr>
        <xdr:spPr bwMode="auto">
          <a:xfrm>
            <a:off x="10984442" y="11557000"/>
            <a:ext cx="797983"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－２２</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sp macro="" textlink="">
        <xdr:nvSpPr>
          <xdr:cNvPr id="581" name="Line 68"/>
          <xdr:cNvSpPr>
            <a:spLocks noChangeShapeType="1"/>
          </xdr:cNvSpPr>
        </xdr:nvSpPr>
        <xdr:spPr bwMode="auto">
          <a:xfrm>
            <a:off x="9150350" y="11313583"/>
            <a:ext cx="0" cy="41063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2" name="Rectangle 69"/>
          <xdr:cNvSpPr>
            <a:spLocks noChangeArrowheads="1"/>
          </xdr:cNvSpPr>
        </xdr:nvSpPr>
        <xdr:spPr bwMode="auto">
          <a:xfrm>
            <a:off x="8522758" y="10836275"/>
            <a:ext cx="4839759" cy="175154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3" name="Oval 70"/>
          <xdr:cNvSpPr>
            <a:spLocks noChangeArrowheads="1"/>
          </xdr:cNvSpPr>
        </xdr:nvSpPr>
        <xdr:spPr bwMode="auto">
          <a:xfrm>
            <a:off x="8598958" y="11174942"/>
            <a:ext cx="303742" cy="271991"/>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4" name="AutoShape 71"/>
          <xdr:cNvSpPr>
            <a:spLocks noChangeArrowheads="1"/>
          </xdr:cNvSpPr>
        </xdr:nvSpPr>
        <xdr:spPr bwMode="auto">
          <a:xfrm flipV="1">
            <a:off x="10578042" y="12220575"/>
            <a:ext cx="95250" cy="76200"/>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5" name="Line 72"/>
          <xdr:cNvSpPr>
            <a:spLocks noChangeShapeType="1"/>
          </xdr:cNvSpPr>
        </xdr:nvSpPr>
        <xdr:spPr bwMode="auto">
          <a:xfrm>
            <a:off x="9669992" y="12081933"/>
            <a:ext cx="0" cy="8572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6" name="Line 73"/>
          <xdr:cNvSpPr>
            <a:spLocks noChangeShapeType="1"/>
          </xdr:cNvSpPr>
        </xdr:nvSpPr>
        <xdr:spPr bwMode="auto">
          <a:xfrm>
            <a:off x="10625667" y="12158133"/>
            <a:ext cx="0" cy="62442"/>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7" name="Line 74"/>
          <xdr:cNvSpPr>
            <a:spLocks noChangeShapeType="1"/>
          </xdr:cNvSpPr>
        </xdr:nvSpPr>
        <xdr:spPr bwMode="auto">
          <a:xfrm>
            <a:off x="9669992" y="12158133"/>
            <a:ext cx="82232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89" name="Line 75"/>
          <xdr:cNvSpPr>
            <a:spLocks noChangeShapeType="1"/>
          </xdr:cNvSpPr>
        </xdr:nvSpPr>
        <xdr:spPr bwMode="auto">
          <a:xfrm>
            <a:off x="10625667" y="12296775"/>
            <a:ext cx="0" cy="8572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0" name="AutoShape 76"/>
          <xdr:cNvSpPr>
            <a:spLocks noChangeArrowheads="1"/>
          </xdr:cNvSpPr>
        </xdr:nvSpPr>
        <xdr:spPr bwMode="auto">
          <a:xfrm rot="-19827620">
            <a:off x="10501842" y="11256433"/>
            <a:ext cx="95250" cy="85725"/>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1" name="Line 77"/>
          <xdr:cNvSpPr>
            <a:spLocks noChangeShapeType="1"/>
          </xdr:cNvSpPr>
        </xdr:nvSpPr>
        <xdr:spPr bwMode="auto">
          <a:xfrm>
            <a:off x="9669992" y="11528425"/>
            <a:ext cx="9556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592" name="Group 78"/>
          <xdr:cNvGrpSpPr>
            <a:grpSpLocks/>
          </xdr:cNvGrpSpPr>
        </xdr:nvGrpSpPr>
        <xdr:grpSpPr bwMode="auto">
          <a:xfrm>
            <a:off x="10454217" y="11193992"/>
            <a:ext cx="333375" cy="286808"/>
            <a:chOff x="1127" y="1302"/>
            <a:chExt cx="35" cy="33"/>
          </a:xfrm>
        </xdr:grpSpPr>
        <xdr:sp macro="" textlink="">
          <xdr:nvSpPr>
            <xdr:cNvPr id="840" name="Rectangle 79"/>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41" name="Line 80"/>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42" name="Line 81"/>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593" name="Line 82"/>
          <xdr:cNvSpPr>
            <a:spLocks noChangeShapeType="1"/>
          </xdr:cNvSpPr>
        </xdr:nvSpPr>
        <xdr:spPr bwMode="auto">
          <a:xfrm>
            <a:off x="10568517" y="11313583"/>
            <a:ext cx="1047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4" name="AutoShape 83"/>
          <xdr:cNvSpPr>
            <a:spLocks noChangeArrowheads="1"/>
          </xdr:cNvSpPr>
        </xdr:nvSpPr>
        <xdr:spPr bwMode="auto">
          <a:xfrm rot="-30627468">
            <a:off x="10644717" y="11285008"/>
            <a:ext cx="95250" cy="85725"/>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5" name="Line 84"/>
          <xdr:cNvSpPr>
            <a:spLocks noChangeShapeType="1"/>
          </xdr:cNvSpPr>
        </xdr:nvSpPr>
        <xdr:spPr bwMode="auto">
          <a:xfrm>
            <a:off x="10768542" y="11313583"/>
            <a:ext cx="918633"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6" name="AutoShape 85"/>
          <xdr:cNvSpPr>
            <a:spLocks noChangeArrowheads="1"/>
          </xdr:cNvSpPr>
        </xdr:nvSpPr>
        <xdr:spPr bwMode="auto">
          <a:xfrm flipV="1">
            <a:off x="10578042" y="11380258"/>
            <a:ext cx="95250" cy="66675"/>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7" name="Line 86"/>
          <xdr:cNvSpPr>
            <a:spLocks noChangeShapeType="1"/>
          </xdr:cNvSpPr>
        </xdr:nvSpPr>
        <xdr:spPr bwMode="auto">
          <a:xfrm>
            <a:off x="9669992" y="11528425"/>
            <a:ext cx="0" cy="195792"/>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8" name="Line 87"/>
          <xdr:cNvSpPr>
            <a:spLocks noChangeShapeType="1"/>
          </xdr:cNvSpPr>
        </xdr:nvSpPr>
        <xdr:spPr bwMode="auto">
          <a:xfrm>
            <a:off x="10625667" y="11313583"/>
            <a:ext cx="0" cy="6667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599" name="Line 88"/>
          <xdr:cNvSpPr>
            <a:spLocks noChangeShapeType="1"/>
          </xdr:cNvSpPr>
        </xdr:nvSpPr>
        <xdr:spPr bwMode="auto">
          <a:xfrm>
            <a:off x="9450917" y="11003492"/>
            <a:ext cx="14382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0" name="Line 89"/>
          <xdr:cNvSpPr>
            <a:spLocks noChangeShapeType="1"/>
          </xdr:cNvSpPr>
        </xdr:nvSpPr>
        <xdr:spPr bwMode="auto">
          <a:xfrm>
            <a:off x="10625667" y="11446933"/>
            <a:ext cx="0" cy="81492"/>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1" name="Line 90"/>
          <xdr:cNvSpPr>
            <a:spLocks noChangeShapeType="1"/>
          </xdr:cNvSpPr>
        </xdr:nvSpPr>
        <xdr:spPr bwMode="auto">
          <a:xfrm flipV="1">
            <a:off x="11953875" y="11246908"/>
            <a:ext cx="295275" cy="13335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2" name="Line 91"/>
          <xdr:cNvSpPr>
            <a:spLocks noChangeShapeType="1"/>
          </xdr:cNvSpPr>
        </xdr:nvSpPr>
        <xdr:spPr bwMode="auto">
          <a:xfrm>
            <a:off x="11849100" y="12158133"/>
            <a:ext cx="0" cy="12911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3" name="Line 92"/>
          <xdr:cNvSpPr>
            <a:spLocks noChangeShapeType="1"/>
          </xdr:cNvSpPr>
        </xdr:nvSpPr>
        <xdr:spPr bwMode="auto">
          <a:xfrm>
            <a:off x="11772900" y="12158133"/>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04" name="Text Box 93"/>
          <xdr:cNvSpPr txBox="1">
            <a:spLocks noChangeArrowheads="1"/>
          </xdr:cNvSpPr>
        </xdr:nvSpPr>
        <xdr:spPr bwMode="auto">
          <a:xfrm>
            <a:off x="11877675" y="12220575"/>
            <a:ext cx="488950"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ｎ</a:t>
            </a:r>
          </a:p>
        </xdr:txBody>
      </xdr:sp>
      <xdr:sp macro="" textlink="">
        <xdr:nvSpPr>
          <xdr:cNvPr id="605" name="AutoShape 94"/>
          <xdr:cNvSpPr>
            <a:spLocks noChangeArrowheads="1"/>
          </xdr:cNvSpPr>
        </xdr:nvSpPr>
        <xdr:spPr bwMode="auto">
          <a:xfrm rot="-19827620">
            <a:off x="11706225" y="12110508"/>
            <a:ext cx="95250" cy="76200"/>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6" name="Line 95"/>
          <xdr:cNvSpPr>
            <a:spLocks noChangeShapeType="1"/>
          </xdr:cNvSpPr>
        </xdr:nvSpPr>
        <xdr:spPr bwMode="auto">
          <a:xfrm>
            <a:off x="11791950" y="12334875"/>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7" name="Line 96"/>
          <xdr:cNvSpPr>
            <a:spLocks noChangeShapeType="1"/>
          </xdr:cNvSpPr>
        </xdr:nvSpPr>
        <xdr:spPr bwMode="auto">
          <a:xfrm>
            <a:off x="11791950" y="12287250"/>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8" name="Rectangle 97"/>
          <xdr:cNvSpPr>
            <a:spLocks noChangeArrowheads="1"/>
          </xdr:cNvSpPr>
        </xdr:nvSpPr>
        <xdr:spPr bwMode="auto">
          <a:xfrm>
            <a:off x="11953875" y="12100983"/>
            <a:ext cx="295275" cy="119592"/>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09" name="AutoShape 98"/>
          <xdr:cNvSpPr>
            <a:spLocks noChangeArrowheads="1"/>
          </xdr:cNvSpPr>
        </xdr:nvSpPr>
        <xdr:spPr bwMode="auto">
          <a:xfrm>
            <a:off x="11972925" y="12110508"/>
            <a:ext cx="276225" cy="110067"/>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0" name="Line 99"/>
          <xdr:cNvSpPr>
            <a:spLocks noChangeShapeType="1"/>
          </xdr:cNvSpPr>
        </xdr:nvSpPr>
        <xdr:spPr bwMode="auto">
          <a:xfrm>
            <a:off x="11849100" y="11313583"/>
            <a:ext cx="0" cy="123825"/>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1" name="Line 100"/>
          <xdr:cNvSpPr>
            <a:spLocks noChangeShapeType="1"/>
          </xdr:cNvSpPr>
        </xdr:nvSpPr>
        <xdr:spPr bwMode="auto">
          <a:xfrm>
            <a:off x="11772900" y="11313583"/>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12" name="Text Box 101"/>
          <xdr:cNvSpPr txBox="1">
            <a:spLocks noChangeArrowheads="1"/>
          </xdr:cNvSpPr>
        </xdr:nvSpPr>
        <xdr:spPr bwMode="auto">
          <a:xfrm>
            <a:off x="8646583" y="11446933"/>
            <a:ext cx="341842" cy="2053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ＴＲ</a:t>
            </a:r>
          </a:p>
        </xdr:txBody>
      </xdr:sp>
      <xdr:sp macro="" textlink="">
        <xdr:nvSpPr>
          <xdr:cNvPr id="613" name="AutoShape 102"/>
          <xdr:cNvSpPr>
            <a:spLocks noChangeArrowheads="1"/>
          </xdr:cNvSpPr>
        </xdr:nvSpPr>
        <xdr:spPr bwMode="auto">
          <a:xfrm rot="-19827620">
            <a:off x="11706225" y="11256433"/>
            <a:ext cx="95250" cy="85725"/>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4" name="Line 103"/>
          <xdr:cNvSpPr>
            <a:spLocks noChangeShapeType="1"/>
          </xdr:cNvSpPr>
        </xdr:nvSpPr>
        <xdr:spPr bwMode="auto">
          <a:xfrm>
            <a:off x="11791950" y="11480800"/>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5" name="Line 104"/>
          <xdr:cNvSpPr>
            <a:spLocks noChangeShapeType="1"/>
          </xdr:cNvSpPr>
        </xdr:nvSpPr>
        <xdr:spPr bwMode="auto">
          <a:xfrm>
            <a:off x="11791950" y="11437408"/>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6" name="Rectangle 105"/>
          <xdr:cNvSpPr>
            <a:spLocks noChangeArrowheads="1"/>
          </xdr:cNvSpPr>
        </xdr:nvSpPr>
        <xdr:spPr bwMode="auto">
          <a:xfrm>
            <a:off x="11953875" y="11246908"/>
            <a:ext cx="295275" cy="133350"/>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7" name="AutoShape 106"/>
          <xdr:cNvSpPr>
            <a:spLocks noChangeArrowheads="1"/>
          </xdr:cNvSpPr>
        </xdr:nvSpPr>
        <xdr:spPr bwMode="auto">
          <a:xfrm>
            <a:off x="11972925" y="11256433"/>
            <a:ext cx="276225" cy="123825"/>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8" name="AutoShape 107"/>
          <xdr:cNvSpPr>
            <a:spLocks noChangeArrowheads="1"/>
          </xdr:cNvSpPr>
        </xdr:nvSpPr>
        <xdr:spPr bwMode="auto">
          <a:xfrm rot="-19827620">
            <a:off x="10501842" y="11680825"/>
            <a:ext cx="95250" cy="71967"/>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19" name="Line 108"/>
          <xdr:cNvSpPr>
            <a:spLocks noChangeShapeType="1"/>
          </xdr:cNvSpPr>
        </xdr:nvSpPr>
        <xdr:spPr bwMode="auto">
          <a:xfrm>
            <a:off x="9669992" y="11943292"/>
            <a:ext cx="9556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nvGrpSpPr>
          <xdr:cNvPr id="620" name="Group 109"/>
          <xdr:cNvGrpSpPr>
            <a:grpSpLocks/>
          </xdr:cNvGrpSpPr>
        </xdr:nvGrpSpPr>
        <xdr:grpSpPr bwMode="auto">
          <a:xfrm>
            <a:off x="10454217" y="11604625"/>
            <a:ext cx="333375" cy="300567"/>
            <a:chOff x="1127" y="1302"/>
            <a:chExt cx="35" cy="33"/>
          </a:xfrm>
        </xdr:grpSpPr>
        <xdr:sp macro="" textlink="">
          <xdr:nvSpPr>
            <xdr:cNvPr id="837" name="Rectangle 110"/>
            <xdr:cNvSpPr>
              <a:spLocks noChangeArrowheads="1"/>
            </xdr:cNvSpPr>
          </xdr:nvSpPr>
          <xdr:spPr bwMode="auto">
            <a:xfrm>
              <a:off x="1127" y="1302"/>
              <a:ext cx="35" cy="33"/>
            </a:xfrm>
            <a:prstGeom prst="rect">
              <a:avLst/>
            </a:prstGeom>
            <a:noFill/>
            <a:ln w="3175">
              <a:solidFill>
                <a:srgbClr val="000000"/>
              </a:solidFill>
              <a:prstDash val="dash"/>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38" name="Line 111"/>
            <xdr:cNvSpPr>
              <a:spLocks noChangeShapeType="1"/>
            </xdr:cNvSpPr>
          </xdr:nvSpPr>
          <xdr:spPr bwMode="auto">
            <a:xfrm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39" name="Line 112"/>
            <xdr:cNvSpPr>
              <a:spLocks noChangeShapeType="1"/>
            </xdr:cNvSpPr>
          </xdr:nvSpPr>
          <xdr:spPr bwMode="auto">
            <a:xfrm flipH="1" flipV="1">
              <a:off x="1127" y="1302"/>
              <a:ext cx="35" cy="33"/>
            </a:xfrm>
            <a:prstGeom prst="line">
              <a:avLst/>
            </a:prstGeom>
            <a:noFill/>
            <a:ln w="3175">
              <a:solidFill>
                <a:srgbClr val="000000"/>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grpSp>
      <xdr:sp macro="" textlink="">
        <xdr:nvSpPr>
          <xdr:cNvPr id="621" name="Line 113"/>
          <xdr:cNvSpPr>
            <a:spLocks noChangeShapeType="1"/>
          </xdr:cNvSpPr>
        </xdr:nvSpPr>
        <xdr:spPr bwMode="auto">
          <a:xfrm>
            <a:off x="10568517" y="11724217"/>
            <a:ext cx="10477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2" name="AutoShape 114"/>
          <xdr:cNvSpPr>
            <a:spLocks noChangeArrowheads="1"/>
          </xdr:cNvSpPr>
        </xdr:nvSpPr>
        <xdr:spPr bwMode="auto">
          <a:xfrm rot="-30627468">
            <a:off x="10644717" y="11699875"/>
            <a:ext cx="95250" cy="81492"/>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3" name="Line 115"/>
          <xdr:cNvSpPr>
            <a:spLocks noChangeShapeType="1"/>
          </xdr:cNvSpPr>
        </xdr:nvSpPr>
        <xdr:spPr bwMode="auto">
          <a:xfrm>
            <a:off x="10768542" y="11724217"/>
            <a:ext cx="909108"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4" name="Line 116"/>
          <xdr:cNvSpPr>
            <a:spLocks noChangeShapeType="1"/>
          </xdr:cNvSpPr>
        </xdr:nvSpPr>
        <xdr:spPr bwMode="auto">
          <a:xfrm>
            <a:off x="10625667" y="11724217"/>
            <a:ext cx="0" cy="66675"/>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5" name="Line 117"/>
          <xdr:cNvSpPr>
            <a:spLocks noChangeShapeType="1"/>
          </xdr:cNvSpPr>
        </xdr:nvSpPr>
        <xdr:spPr bwMode="auto">
          <a:xfrm>
            <a:off x="9669992" y="11724217"/>
            <a:ext cx="822325"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6" name="Line 118"/>
          <xdr:cNvSpPr>
            <a:spLocks noChangeShapeType="1"/>
          </xdr:cNvSpPr>
        </xdr:nvSpPr>
        <xdr:spPr bwMode="auto">
          <a:xfrm>
            <a:off x="10625667" y="11867092"/>
            <a:ext cx="0" cy="7620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7" name="Line 119"/>
          <xdr:cNvSpPr>
            <a:spLocks noChangeShapeType="1"/>
          </xdr:cNvSpPr>
        </xdr:nvSpPr>
        <xdr:spPr bwMode="auto">
          <a:xfrm>
            <a:off x="11849100" y="11724217"/>
            <a:ext cx="0" cy="1333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8" name="Line 120"/>
          <xdr:cNvSpPr>
            <a:spLocks noChangeShapeType="1"/>
          </xdr:cNvSpPr>
        </xdr:nvSpPr>
        <xdr:spPr bwMode="auto">
          <a:xfrm>
            <a:off x="11772900" y="11724217"/>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29" name="AutoShape 121"/>
          <xdr:cNvSpPr>
            <a:spLocks noChangeArrowheads="1"/>
          </xdr:cNvSpPr>
        </xdr:nvSpPr>
        <xdr:spPr bwMode="auto">
          <a:xfrm rot="-19827620">
            <a:off x="11706225" y="11680825"/>
            <a:ext cx="95250" cy="71967"/>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0" name="Line 122"/>
          <xdr:cNvSpPr>
            <a:spLocks noChangeShapeType="1"/>
          </xdr:cNvSpPr>
        </xdr:nvSpPr>
        <xdr:spPr bwMode="auto">
          <a:xfrm>
            <a:off x="11791950" y="11905192"/>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1" name="Line 123"/>
          <xdr:cNvSpPr>
            <a:spLocks noChangeShapeType="1"/>
          </xdr:cNvSpPr>
        </xdr:nvSpPr>
        <xdr:spPr bwMode="auto">
          <a:xfrm>
            <a:off x="11791950" y="11857567"/>
            <a:ext cx="114300"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2" name="Rectangle 124"/>
          <xdr:cNvSpPr>
            <a:spLocks noChangeArrowheads="1"/>
          </xdr:cNvSpPr>
        </xdr:nvSpPr>
        <xdr:spPr bwMode="auto">
          <a:xfrm>
            <a:off x="11953875" y="11671300"/>
            <a:ext cx="295275" cy="119592"/>
          </a:xfrm>
          <a:prstGeom prst="rect">
            <a:avLst/>
          </a:prstGeom>
          <a:noFill/>
          <a:ln w="12700">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3" name="AutoShape 125"/>
          <xdr:cNvSpPr>
            <a:spLocks noChangeArrowheads="1"/>
          </xdr:cNvSpPr>
        </xdr:nvSpPr>
        <xdr:spPr bwMode="auto">
          <a:xfrm>
            <a:off x="11972925" y="11680825"/>
            <a:ext cx="276225" cy="110067"/>
          </a:xfrm>
          <a:prstGeom prst="triangle">
            <a:avLst>
              <a:gd name="adj" fmla="val 100000"/>
            </a:avLst>
          </a:prstGeom>
          <a:solidFill>
            <a:srgbClr xmlns:mc="http://schemas.openxmlformats.org/markup-compatibility/2006" xmlns:a14="http://schemas.microsoft.com/office/drawing/2010/main" val="000000" mc:Ignorable="a14" a14:legacySpreadsheetColorIndex="8"/>
          </a:solidFill>
          <a:ln w="1270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4" name="AutoShape 126"/>
          <xdr:cNvSpPr>
            <a:spLocks noChangeArrowheads="1"/>
          </xdr:cNvSpPr>
        </xdr:nvSpPr>
        <xdr:spPr bwMode="auto">
          <a:xfrm flipV="1">
            <a:off x="10578042" y="11790892"/>
            <a:ext cx="95250" cy="76200"/>
          </a:xfrm>
          <a:prstGeom prst="triangle">
            <a:avLst>
              <a:gd name="adj" fmla="val 50449"/>
            </a:avLst>
          </a:prstGeom>
          <a:noFill/>
          <a:ln w="317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35" name="Line 127"/>
          <xdr:cNvSpPr>
            <a:spLocks noChangeShapeType="1"/>
          </xdr:cNvSpPr>
        </xdr:nvSpPr>
        <xdr:spPr bwMode="auto">
          <a:xfrm>
            <a:off x="9669992" y="11943292"/>
            <a:ext cx="0" cy="100541"/>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36" name="Text Box 128"/>
          <xdr:cNvSpPr txBox="1">
            <a:spLocks noChangeArrowheads="1"/>
          </xdr:cNvSpPr>
        </xdr:nvSpPr>
        <xdr:spPr bwMode="auto">
          <a:xfrm>
            <a:off x="11877675" y="11790892"/>
            <a:ext cx="488950"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Ｌ２</a:t>
            </a:r>
          </a:p>
        </xdr:txBody>
      </xdr:sp>
      <xdr:sp macro="" textlink="" fLocksText="0">
        <xdr:nvSpPr>
          <xdr:cNvPr id="637" name="Text Box 129"/>
          <xdr:cNvSpPr txBox="1">
            <a:spLocks noChangeArrowheads="1"/>
          </xdr:cNvSpPr>
        </xdr:nvSpPr>
        <xdr:spPr bwMode="auto">
          <a:xfrm>
            <a:off x="11877675" y="11370733"/>
            <a:ext cx="479425"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C</a:t>
            </a:r>
            <a:r>
              <a:rPr lang="ja-JP" altLang="en-US" sz="600" b="0" i="0" u="none" strike="noStrike" baseline="0">
                <a:solidFill>
                  <a:srgbClr val="0000FF"/>
                </a:solidFill>
                <a:latin typeface="ＭＳ Ｐゴシック"/>
                <a:ea typeface="ＭＳ Ｐゴシック"/>
              </a:rPr>
              <a:t>Ｌ１</a:t>
            </a:r>
          </a:p>
        </xdr:txBody>
      </xdr:sp>
      <xdr:sp macro="" textlink="" fLocksText="0">
        <xdr:nvSpPr>
          <xdr:cNvPr id="638" name="Text Box 131"/>
          <xdr:cNvSpPr txBox="1">
            <a:spLocks noChangeArrowheads="1"/>
          </xdr:cNvSpPr>
        </xdr:nvSpPr>
        <xdr:spPr bwMode="auto">
          <a:xfrm>
            <a:off x="9178925" y="11661775"/>
            <a:ext cx="348192"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FF"/>
                </a:solidFill>
                <a:latin typeface="ＭＳ Ｐゴシック"/>
                <a:ea typeface="ＭＳ Ｐゴシック"/>
              </a:rPr>
              <a:t>C</a:t>
            </a:r>
            <a:r>
              <a:rPr lang="ja-JP" altLang="en-US" sz="700" b="0" i="0" u="none" strike="noStrike" baseline="0">
                <a:solidFill>
                  <a:srgbClr val="0000FF"/>
                </a:solidFill>
                <a:latin typeface="ＭＳ Ｐゴシック"/>
                <a:ea typeface="ＭＳ Ｐゴシック"/>
              </a:rPr>
              <a:t>Ｒ</a:t>
            </a:r>
          </a:p>
        </xdr:txBody>
      </xdr:sp>
      <xdr:sp macro="" textlink="" fLocksText="0">
        <xdr:nvSpPr>
          <xdr:cNvPr id="639" name="Text Box 132"/>
          <xdr:cNvSpPr txBox="1">
            <a:spLocks noChangeArrowheads="1"/>
          </xdr:cNvSpPr>
        </xdr:nvSpPr>
        <xdr:spPr bwMode="auto">
          <a:xfrm>
            <a:off x="10984442" y="11986683"/>
            <a:ext cx="797983"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p>
        </xdr:txBody>
      </xdr:sp>
      <xdr:sp macro="" textlink="" fLocksText="0">
        <xdr:nvSpPr>
          <xdr:cNvPr id="640" name="Text Box 133"/>
          <xdr:cNvSpPr txBox="1">
            <a:spLocks noChangeArrowheads="1"/>
          </xdr:cNvSpPr>
        </xdr:nvSpPr>
        <xdr:spPr bwMode="auto">
          <a:xfrm>
            <a:off x="10984442" y="11146367"/>
            <a:ext cx="797983"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－２１</a:t>
            </a:r>
          </a:p>
        </xdr:txBody>
      </xdr:sp>
      <xdr:sp macro="" textlink="" fLocksText="0">
        <xdr:nvSpPr>
          <xdr:cNvPr id="641" name="Text Box 134"/>
          <xdr:cNvSpPr txBox="1">
            <a:spLocks noChangeArrowheads="1"/>
          </xdr:cNvSpPr>
        </xdr:nvSpPr>
        <xdr:spPr bwMode="auto">
          <a:xfrm>
            <a:off x="9660467" y="11361208"/>
            <a:ext cx="793750"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－１２</a:t>
            </a:r>
            <a:endParaRPr lang="ja-JP" altLang="en-US" sz="700" b="0" i="0" u="none" strike="noStrike" baseline="0">
              <a:solidFill>
                <a:srgbClr val="000000"/>
              </a:solidFill>
              <a:latin typeface="ＭＳ Ｐゴシック"/>
              <a:ea typeface="ＭＳ Ｐゴシック"/>
            </a:endParaRPr>
          </a:p>
          <a:p>
            <a:pPr algn="l" rtl="0">
              <a:defRPr sz="1000"/>
            </a:pPr>
            <a:endParaRPr lang="ja-JP" altLang="en-US" sz="700" b="0" i="0" u="none" strike="noStrike" baseline="0">
              <a:solidFill>
                <a:srgbClr val="000000"/>
              </a:solidFill>
              <a:latin typeface="ＭＳ Ｐゴシック"/>
              <a:ea typeface="ＭＳ Ｐゴシック"/>
            </a:endParaRPr>
          </a:p>
        </xdr:txBody>
      </xdr:sp>
      <xdr:sp macro="" textlink="" fLocksText="0">
        <xdr:nvSpPr>
          <xdr:cNvPr id="642" name="Text Box 135"/>
          <xdr:cNvSpPr txBox="1">
            <a:spLocks noChangeArrowheads="1"/>
          </xdr:cNvSpPr>
        </xdr:nvSpPr>
        <xdr:spPr bwMode="auto">
          <a:xfrm>
            <a:off x="9660467" y="11771842"/>
            <a:ext cx="793750"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－１</a:t>
            </a:r>
            <a:r>
              <a:rPr lang="ja-JP" altLang="en-US" sz="700" b="0" i="0" u="none" strike="noStrike" baseline="0">
                <a:solidFill>
                  <a:srgbClr val="000000"/>
                </a:solidFill>
                <a:latin typeface="ＭＳ Ｐゴシック"/>
                <a:ea typeface="ＭＳ Ｐゴシック"/>
              </a:rPr>
              <a:t>ｎ</a:t>
            </a:r>
          </a:p>
        </xdr:txBody>
      </xdr:sp>
      <xdr:sp macro="" textlink="" fLocksText="0">
        <xdr:nvSpPr>
          <xdr:cNvPr id="643" name="Text Box 136"/>
          <xdr:cNvSpPr txBox="1">
            <a:spLocks noChangeArrowheads="1"/>
          </xdr:cNvSpPr>
        </xdr:nvSpPr>
        <xdr:spPr bwMode="auto">
          <a:xfrm>
            <a:off x="9660467" y="10836275"/>
            <a:ext cx="1050925"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－１１</a:t>
            </a:r>
            <a:r>
              <a:rPr lang="ja-JP" altLang="en-US" sz="1000" b="1"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明朝"/>
                <a:ea typeface="ＭＳ 明朝"/>
              </a:rPr>
              <a:t>～</a:t>
            </a:r>
          </a:p>
        </xdr:txBody>
      </xdr:sp>
      <xdr:sp macro="" textlink="" fLocksText="0">
        <xdr:nvSpPr>
          <xdr:cNvPr id="644" name="Text Box 130"/>
          <xdr:cNvSpPr txBox="1">
            <a:spLocks noChangeArrowheads="1"/>
          </xdr:cNvSpPr>
        </xdr:nvSpPr>
        <xdr:spPr bwMode="auto">
          <a:xfrm>
            <a:off x="12277725" y="11652250"/>
            <a:ext cx="999067" cy="2148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600" b="0" i="0" u="none" strike="noStrike" baseline="0">
                <a:solidFill>
                  <a:srgbClr val="0000FF"/>
                </a:solidFill>
                <a:latin typeface="ＭＳ Ｐゴシック"/>
                <a:ea typeface="ＭＳ Ｐゴシック"/>
              </a:rPr>
              <a:t>２</a:t>
            </a:r>
            <a:r>
              <a:rPr lang="ja-JP" altLang="en-US" sz="6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Ｌ２</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明朝"/>
                <a:ea typeface="ＭＳ Ｐ明朝"/>
              </a:rPr>
              <a:t> </a:t>
            </a:r>
            <a:r>
              <a:rPr lang="ja-JP" altLang="en-US" sz="600" b="0" i="0" u="none" strike="noStrike" baseline="0">
                <a:solidFill>
                  <a:srgbClr val="000000"/>
                </a:solidFill>
                <a:latin typeface="ＭＳ Ｐゴシック"/>
                <a:ea typeface="ＭＳ Ｐゴシック"/>
              </a:rPr>
              <a:t>Ｌ２</a:t>
            </a:r>
            <a:r>
              <a:rPr lang="ja-JP" altLang="en-US" sz="1000" b="0" i="0" u="none" strike="noStrike" baseline="0">
                <a:solidFill>
                  <a:srgbClr val="000000"/>
                </a:solidFill>
                <a:latin typeface="ＭＳ Ｐ明朝"/>
                <a:ea typeface="ＭＳ Ｐ明朝"/>
              </a:rPr>
              <a:t>)</a:t>
            </a:r>
          </a:p>
        </xdr:txBody>
      </xdr:sp>
      <xdr:sp macro="" textlink="" fLocksText="0">
        <xdr:nvSpPr>
          <xdr:cNvPr id="645" name="Text Box 138"/>
          <xdr:cNvSpPr txBox="1">
            <a:spLocks noChangeArrowheads="1"/>
          </xdr:cNvSpPr>
        </xdr:nvSpPr>
        <xdr:spPr bwMode="auto">
          <a:xfrm>
            <a:off x="12277725" y="11227858"/>
            <a:ext cx="999067" cy="2190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600" b="0" i="0" u="none" strike="noStrike" baseline="0">
                <a:solidFill>
                  <a:srgbClr val="0000FF"/>
                </a:solidFill>
                <a:latin typeface="ＭＳ Ｐゴシック"/>
                <a:ea typeface="ＭＳ Ｐゴシック"/>
              </a:rPr>
              <a:t>１ </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明朝"/>
                <a:ea typeface="ＭＳ Ｐ明朝"/>
              </a:rPr>
              <a:t> </a:t>
            </a:r>
            <a:r>
              <a:rPr lang="ja-JP" altLang="en-US" sz="600" b="0" i="0" u="none" strike="noStrike" baseline="0">
                <a:solidFill>
                  <a:srgbClr val="000000"/>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p>
        </xdr:txBody>
      </xdr:sp>
      <xdr:sp macro="" textlink="" fLocksText="0">
        <xdr:nvSpPr>
          <xdr:cNvPr id="646" name="Text Box 139"/>
          <xdr:cNvSpPr txBox="1">
            <a:spLocks noChangeArrowheads="1"/>
          </xdr:cNvSpPr>
        </xdr:nvSpPr>
        <xdr:spPr bwMode="auto">
          <a:xfrm>
            <a:off x="12277725" y="12081933"/>
            <a:ext cx="1008592" cy="2338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Ｌ</a:t>
            </a:r>
            <a:r>
              <a:rPr lang="ja-JP" altLang="en-US" sz="700" b="0" i="0" u="none" strike="noStrike" baseline="0">
                <a:solidFill>
                  <a:srgbClr val="0000FF"/>
                </a:solidFill>
                <a:latin typeface="ＭＳ Ｐゴシック"/>
                <a:ea typeface="ＭＳ Ｐゴシック"/>
              </a:rPr>
              <a:t>ｎ</a:t>
            </a:r>
            <a:r>
              <a:rPr lang="ja-JP" altLang="en-US" sz="6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明朝"/>
                <a:ea typeface="ＭＳ Ｐ明朝"/>
              </a:rPr>
              <a:t>＋</a:t>
            </a:r>
            <a:r>
              <a:rPr lang="ja-JP" altLang="en-US" sz="900" b="1" i="0" u="none" strike="noStrike" baseline="0">
                <a:solidFill>
                  <a:srgbClr val="000000"/>
                </a:solidFill>
                <a:latin typeface="ＭＳ Ｐゴシック"/>
                <a:ea typeface="ＭＳ Ｐゴシック"/>
              </a:rPr>
              <a:t>ｊω</a:t>
            </a:r>
            <a:r>
              <a:rPr lang="ja-JP" altLang="en-US" sz="1000" b="1" i="0" u="none" strike="noStrike" baseline="0">
                <a:solidFill>
                  <a:srgbClr val="000000"/>
                </a:solidFill>
                <a:latin typeface="ＭＳ Ｐゴシック"/>
                <a:ea typeface="ＭＳ Ｐゴシック"/>
              </a:rPr>
              <a:t>Ｌ</a:t>
            </a:r>
            <a:r>
              <a:rPr lang="ja-JP" altLang="en-US" sz="600" b="0" i="0" u="none" strike="noStrike" baseline="0">
                <a:solidFill>
                  <a:srgbClr val="000000"/>
                </a:solidFill>
                <a:latin typeface="ＭＳ Ｐゴシック"/>
                <a:ea typeface="ＭＳ Ｐゴシック"/>
              </a:rPr>
              <a:t> Ｌ</a:t>
            </a:r>
            <a:r>
              <a:rPr lang="ja-JP" altLang="en-US" sz="7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明朝"/>
                <a:ea typeface="ＭＳ Ｐ明朝"/>
              </a:rPr>
              <a:t>)</a:t>
            </a:r>
          </a:p>
        </xdr:txBody>
      </xdr:sp>
      <xdr:sp macro="" textlink="">
        <xdr:nvSpPr>
          <xdr:cNvPr id="647" name="Line 146"/>
          <xdr:cNvSpPr>
            <a:spLocks noChangeShapeType="1"/>
          </xdr:cNvSpPr>
        </xdr:nvSpPr>
        <xdr:spPr bwMode="auto">
          <a:xfrm flipH="1">
            <a:off x="5610225" y="10874375"/>
            <a:ext cx="57150" cy="186267"/>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48" name="Line 147"/>
          <xdr:cNvSpPr>
            <a:spLocks noChangeShapeType="1"/>
          </xdr:cNvSpPr>
        </xdr:nvSpPr>
        <xdr:spPr bwMode="auto">
          <a:xfrm>
            <a:off x="9055100" y="11313583"/>
            <a:ext cx="281517"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49" name="AutoShape 148"/>
          <xdr:cNvSpPr>
            <a:spLocks noChangeArrowheads="1"/>
          </xdr:cNvSpPr>
        </xdr:nvSpPr>
        <xdr:spPr bwMode="auto">
          <a:xfrm rot="-30627468">
            <a:off x="9308042" y="11285008"/>
            <a:ext cx="95250" cy="85725"/>
          </a:xfrm>
          <a:prstGeom prst="triangle">
            <a:avLst>
              <a:gd name="adj" fmla="val 50000"/>
            </a:avLst>
          </a:prstGeom>
          <a:solidFill>
            <a:srgbClr val="FFFFFF"/>
          </a:solidFill>
          <a:ln w="317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0" name="Line 149"/>
          <xdr:cNvSpPr>
            <a:spLocks noChangeShapeType="1"/>
          </xdr:cNvSpPr>
        </xdr:nvSpPr>
        <xdr:spPr bwMode="auto">
          <a:xfrm>
            <a:off x="9450917" y="11313583"/>
            <a:ext cx="1022350" cy="0"/>
          </a:xfrm>
          <a:prstGeom prst="line">
            <a:avLst/>
          </a:prstGeom>
          <a:noFill/>
          <a:ln w="15875">
            <a:solidFill>
              <a:srgbClr val="000000"/>
            </a:solidFill>
            <a:prstDash val="lgDash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51" name="Text Box 150"/>
          <xdr:cNvSpPr txBox="1">
            <a:spLocks noChangeArrowheads="1"/>
          </xdr:cNvSpPr>
        </xdr:nvSpPr>
        <xdr:spPr bwMode="auto">
          <a:xfrm>
            <a:off x="9660467" y="11146367"/>
            <a:ext cx="793750"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Cａｂｌｅ</a:t>
            </a:r>
            <a:r>
              <a:rPr lang="ja-JP" altLang="en-US" sz="600" b="0" i="0" u="none" strike="noStrike" baseline="0">
                <a:solidFill>
                  <a:srgbClr val="000000"/>
                </a:solidFill>
                <a:latin typeface="ＭＳ Ｐゴシック"/>
                <a:ea typeface="ＭＳ Ｐゴシック"/>
              </a:rPr>
              <a:t>－１１</a:t>
            </a:r>
          </a:p>
        </xdr:txBody>
      </xdr:sp>
      <xdr:sp macro="" textlink="">
        <xdr:nvSpPr>
          <xdr:cNvPr id="652" name="Line 151"/>
          <xdr:cNvSpPr>
            <a:spLocks noChangeShapeType="1"/>
          </xdr:cNvSpPr>
        </xdr:nvSpPr>
        <xdr:spPr bwMode="auto">
          <a:xfrm>
            <a:off x="9226550" y="11003492"/>
            <a:ext cx="110067" cy="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3" name="Line 155"/>
          <xdr:cNvSpPr>
            <a:spLocks noChangeShapeType="1"/>
          </xdr:cNvSpPr>
        </xdr:nvSpPr>
        <xdr:spPr bwMode="auto">
          <a:xfrm>
            <a:off x="1866900"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4" name="Line 156"/>
          <xdr:cNvSpPr>
            <a:spLocks noChangeShapeType="1"/>
          </xdr:cNvSpPr>
        </xdr:nvSpPr>
        <xdr:spPr bwMode="auto">
          <a:xfrm>
            <a:off x="3075517"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5" name="Line 157"/>
          <xdr:cNvSpPr>
            <a:spLocks noChangeShapeType="1"/>
          </xdr:cNvSpPr>
        </xdr:nvSpPr>
        <xdr:spPr bwMode="auto">
          <a:xfrm>
            <a:off x="8085667"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6" name="Line 158"/>
          <xdr:cNvSpPr>
            <a:spLocks noChangeShapeType="1"/>
          </xdr:cNvSpPr>
        </xdr:nvSpPr>
        <xdr:spPr bwMode="auto">
          <a:xfrm>
            <a:off x="5191125"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7" name="Line 159"/>
          <xdr:cNvSpPr>
            <a:spLocks noChangeShapeType="1"/>
          </xdr:cNvSpPr>
        </xdr:nvSpPr>
        <xdr:spPr bwMode="auto">
          <a:xfrm>
            <a:off x="6106583"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8" name="Line 160"/>
          <xdr:cNvSpPr>
            <a:spLocks noChangeShapeType="1"/>
          </xdr:cNvSpPr>
        </xdr:nvSpPr>
        <xdr:spPr bwMode="auto">
          <a:xfrm>
            <a:off x="7097183" y="13308542"/>
            <a:ext cx="0" cy="300566"/>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59" name="Line 161"/>
          <xdr:cNvSpPr>
            <a:spLocks noChangeShapeType="1"/>
          </xdr:cNvSpPr>
        </xdr:nvSpPr>
        <xdr:spPr bwMode="auto">
          <a:xfrm flipV="1">
            <a:off x="2000250" y="12540192"/>
            <a:ext cx="0" cy="6921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0" name="Oval 162"/>
          <xdr:cNvSpPr>
            <a:spLocks noChangeArrowheads="1"/>
          </xdr:cNvSpPr>
        </xdr:nvSpPr>
        <xdr:spPr bwMode="auto">
          <a:xfrm>
            <a:off x="1857375" y="12249150"/>
            <a:ext cx="303742" cy="291042"/>
          </a:xfrm>
          <a:prstGeom prst="ellipse">
            <a:avLst/>
          </a:prstGeom>
          <a:noFill/>
          <a:ln w="9525">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1" name="Line 163"/>
          <xdr:cNvSpPr>
            <a:spLocks noChangeShapeType="1"/>
          </xdr:cNvSpPr>
        </xdr:nvSpPr>
        <xdr:spPr bwMode="auto">
          <a:xfrm>
            <a:off x="3065992" y="12454467"/>
            <a:ext cx="18097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2" name="Line 164"/>
          <xdr:cNvSpPr>
            <a:spLocks noChangeShapeType="1"/>
          </xdr:cNvSpPr>
        </xdr:nvSpPr>
        <xdr:spPr bwMode="auto">
          <a:xfrm>
            <a:off x="2009775" y="11437408"/>
            <a:ext cx="0" cy="81174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3" name="Text Box 165"/>
          <xdr:cNvSpPr txBox="1">
            <a:spLocks noChangeArrowheads="1"/>
          </xdr:cNvSpPr>
        </xdr:nvSpPr>
        <xdr:spPr bwMode="auto">
          <a:xfrm>
            <a:off x="4473575" y="12372975"/>
            <a:ext cx="659342" cy="15769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a:t>
            </a:r>
            <a:r>
              <a:rPr lang="ja-JP" altLang="en-US" sz="800" b="0" i="0" u="none" strike="noStrike" baseline="0">
                <a:solidFill>
                  <a:srgbClr val="000000"/>
                </a:solidFill>
                <a:latin typeface="ＭＳ Ｐゴシック"/>
                <a:ea typeface="ＭＳ Ｐゴシック"/>
              </a:rPr>
              <a:t>ｎ</a:t>
            </a:r>
          </a:p>
        </xdr:txBody>
      </xdr:sp>
      <xdr:sp macro="" textlink="">
        <xdr:nvSpPr>
          <xdr:cNvPr id="664" name="Line 166"/>
          <xdr:cNvSpPr>
            <a:spLocks noChangeShapeType="1"/>
          </xdr:cNvSpPr>
        </xdr:nvSpPr>
        <xdr:spPr bwMode="auto">
          <a:xfrm flipV="1">
            <a:off x="6030383" y="13232342"/>
            <a:ext cx="1893359"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5" name="Freeform 167"/>
          <xdr:cNvSpPr>
            <a:spLocks/>
          </xdr:cNvSpPr>
        </xdr:nvSpPr>
        <xdr:spPr bwMode="auto">
          <a:xfrm>
            <a:off x="1894577" y="12347701"/>
            <a:ext cx="231520" cy="65264"/>
          </a:xfrm>
          <a:custGeom>
            <a:avLst/>
            <a:gdLst>
              <a:gd name="T0" fmla="*/ 0 w 25"/>
              <a:gd name="T1" fmla="*/ 8 h 12"/>
              <a:gd name="T2" fmla="*/ 2 w 25"/>
              <a:gd name="T3" fmla="*/ 3 h 12"/>
              <a:gd name="T4" fmla="*/ 5 w 25"/>
              <a:gd name="T5" fmla="*/ 0 h 12"/>
              <a:gd name="T6" fmla="*/ 7 w 25"/>
              <a:gd name="T7" fmla="*/ 0 h 12"/>
              <a:gd name="T8" fmla="*/ 10 w 25"/>
              <a:gd name="T9" fmla="*/ 3 h 12"/>
              <a:gd name="T10" fmla="*/ 12 w 25"/>
              <a:gd name="T11" fmla="*/ 7 h 12"/>
              <a:gd name="T12" fmla="*/ 16 w 25"/>
              <a:gd name="T13" fmla="*/ 11 h 12"/>
              <a:gd name="T14" fmla="*/ 19 w 25"/>
              <a:gd name="T15" fmla="*/ 12 h 12"/>
              <a:gd name="T16" fmla="*/ 22 w 25"/>
              <a:gd name="T17" fmla="*/ 9 h 12"/>
              <a:gd name="T18" fmla="*/ 25 w 25"/>
              <a:gd name="T19" fmla="*/ 3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2">
                <a:moveTo>
                  <a:pt x="0" y="8"/>
                </a:moveTo>
                <a:cubicBezTo>
                  <a:pt x="0" y="6"/>
                  <a:pt x="1" y="4"/>
                  <a:pt x="2" y="3"/>
                </a:cubicBezTo>
                <a:cubicBezTo>
                  <a:pt x="3" y="2"/>
                  <a:pt x="4" y="0"/>
                  <a:pt x="5" y="0"/>
                </a:cubicBezTo>
                <a:cubicBezTo>
                  <a:pt x="6" y="0"/>
                  <a:pt x="6" y="0"/>
                  <a:pt x="7" y="0"/>
                </a:cubicBezTo>
                <a:cubicBezTo>
                  <a:pt x="8" y="0"/>
                  <a:pt x="9" y="2"/>
                  <a:pt x="10" y="3"/>
                </a:cubicBezTo>
                <a:cubicBezTo>
                  <a:pt x="11" y="4"/>
                  <a:pt x="11" y="6"/>
                  <a:pt x="12" y="7"/>
                </a:cubicBezTo>
                <a:cubicBezTo>
                  <a:pt x="13" y="8"/>
                  <a:pt x="15" y="10"/>
                  <a:pt x="16" y="11"/>
                </a:cubicBezTo>
                <a:cubicBezTo>
                  <a:pt x="17" y="12"/>
                  <a:pt x="18" y="12"/>
                  <a:pt x="19" y="12"/>
                </a:cubicBezTo>
                <a:cubicBezTo>
                  <a:pt x="20" y="12"/>
                  <a:pt x="21" y="10"/>
                  <a:pt x="22" y="9"/>
                </a:cubicBezTo>
                <a:cubicBezTo>
                  <a:pt x="23" y="8"/>
                  <a:pt x="24" y="4"/>
                  <a:pt x="25" y="3"/>
                </a:cubicBezTo>
              </a:path>
            </a:pathLst>
          </a:custGeom>
          <a:noFill/>
          <a:ln w="9525" cap="flat" cmpd="sng">
            <a:solidFill>
              <a:srgbClr val="00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66" name="Text Box 168"/>
          <xdr:cNvSpPr txBox="1">
            <a:spLocks noChangeArrowheads="1"/>
          </xdr:cNvSpPr>
        </xdr:nvSpPr>
        <xdr:spPr bwMode="auto">
          <a:xfrm>
            <a:off x="4432300" y="12201525"/>
            <a:ext cx="911225"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R</a:t>
            </a:r>
            <a:r>
              <a:rPr lang="ja-JP" altLang="en-US" sz="600" b="0" i="0" u="none" strike="noStrike" baseline="0">
                <a:solidFill>
                  <a:srgbClr val="000000"/>
                </a:solidFill>
                <a:latin typeface="ＭＳ Ｐゴシック"/>
                <a:ea typeface="ＭＳ Ｐゴシック"/>
              </a:rPr>
              <a:t>C２</a:t>
            </a:r>
            <a:r>
              <a:rPr lang="ja-JP" altLang="en-US" sz="8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jωＬ</a:t>
            </a:r>
            <a:r>
              <a:rPr lang="ja-JP" altLang="en-US" sz="600" b="0" i="0" u="none" strike="noStrike" baseline="0">
                <a:solidFill>
                  <a:srgbClr val="000000"/>
                </a:solidFill>
                <a:latin typeface="ＭＳ Ｐゴシック"/>
                <a:ea typeface="ＭＳ Ｐゴシック"/>
              </a:rPr>
              <a:t>C２</a:t>
            </a:r>
            <a:r>
              <a:rPr lang="ja-JP" altLang="en-US" sz="800" b="0" i="0" u="none" strike="noStrike" baseline="0">
                <a:solidFill>
                  <a:srgbClr val="000000"/>
                </a:solidFill>
                <a:latin typeface="ＭＳ Ｐゴシック"/>
                <a:ea typeface="ＭＳ Ｐゴシック"/>
              </a:rPr>
              <a:t>ｎ</a:t>
            </a:r>
          </a:p>
        </xdr:txBody>
      </xdr:sp>
      <xdr:sp macro="" textlink="" fLocksText="0">
        <xdr:nvSpPr>
          <xdr:cNvPr id="667" name="Text Box 169"/>
          <xdr:cNvSpPr txBox="1">
            <a:spLocks noChangeArrowheads="1"/>
          </xdr:cNvSpPr>
        </xdr:nvSpPr>
        <xdr:spPr bwMode="auto">
          <a:xfrm>
            <a:off x="4156075" y="11867092"/>
            <a:ext cx="238125"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668" name="Text Box 170"/>
          <xdr:cNvSpPr txBox="1">
            <a:spLocks noChangeArrowheads="1"/>
          </xdr:cNvSpPr>
        </xdr:nvSpPr>
        <xdr:spPr bwMode="auto">
          <a:xfrm>
            <a:off x="4270375" y="11886142"/>
            <a:ext cx="348192" cy="1767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Ｃ２</a:t>
            </a:r>
          </a:p>
        </xdr:txBody>
      </xdr:sp>
      <xdr:sp macro="" textlink="">
        <xdr:nvSpPr>
          <xdr:cNvPr id="669" name="Line 171"/>
          <xdr:cNvSpPr>
            <a:spLocks noChangeShapeType="1"/>
          </xdr:cNvSpPr>
        </xdr:nvSpPr>
        <xdr:spPr bwMode="auto">
          <a:xfrm>
            <a:off x="7421033" y="11136842"/>
            <a:ext cx="94192"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70" name="Line 172"/>
          <xdr:cNvSpPr>
            <a:spLocks noChangeShapeType="1"/>
          </xdr:cNvSpPr>
        </xdr:nvSpPr>
        <xdr:spPr bwMode="auto">
          <a:xfrm>
            <a:off x="7421033" y="11136842"/>
            <a:ext cx="0" cy="3915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71" name="Text Box 173"/>
          <xdr:cNvSpPr txBox="1">
            <a:spLocks noChangeArrowheads="1"/>
          </xdr:cNvSpPr>
        </xdr:nvSpPr>
        <xdr:spPr bwMode="auto">
          <a:xfrm>
            <a:off x="5362575" y="12277725"/>
            <a:ext cx="342900" cy="1672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a:t>
            </a:r>
            <a:r>
              <a:rPr lang="ja-JP" altLang="en-US" sz="800" b="0" i="0" u="none" strike="noStrike" baseline="0">
                <a:solidFill>
                  <a:srgbClr val="FF0000"/>
                </a:solidFill>
                <a:latin typeface="ＭＳ Ｐゴシック"/>
                <a:ea typeface="ＭＳ Ｐゴシック"/>
              </a:rPr>
              <a:t>ｎ</a:t>
            </a:r>
          </a:p>
        </xdr:txBody>
      </xdr:sp>
      <xdr:sp macro="" textlink="">
        <xdr:nvSpPr>
          <xdr:cNvPr id="672" name="Line 174"/>
          <xdr:cNvSpPr>
            <a:spLocks noChangeShapeType="1"/>
          </xdr:cNvSpPr>
        </xdr:nvSpPr>
        <xdr:spPr bwMode="auto">
          <a:xfrm>
            <a:off x="7524750" y="1285980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73" name="Line 175"/>
          <xdr:cNvSpPr>
            <a:spLocks noChangeShapeType="1"/>
          </xdr:cNvSpPr>
        </xdr:nvSpPr>
        <xdr:spPr bwMode="auto">
          <a:xfrm>
            <a:off x="4175125" y="12454467"/>
            <a:ext cx="0" cy="35771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74" name="Line 176"/>
          <xdr:cNvSpPr>
            <a:spLocks noChangeShapeType="1"/>
          </xdr:cNvSpPr>
        </xdr:nvSpPr>
        <xdr:spPr bwMode="auto">
          <a:xfrm>
            <a:off x="7923742" y="12979400"/>
            <a:ext cx="0" cy="25294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75" name="Text Box 177"/>
          <xdr:cNvSpPr txBox="1">
            <a:spLocks noChangeArrowheads="1"/>
          </xdr:cNvSpPr>
        </xdr:nvSpPr>
        <xdr:spPr bwMode="auto">
          <a:xfrm>
            <a:off x="7306733" y="12878858"/>
            <a:ext cx="198967"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ＪＳゴシック"/>
              </a:rPr>
              <a:t>1</a:t>
            </a:r>
          </a:p>
        </xdr:txBody>
      </xdr:sp>
      <xdr:sp macro="" textlink="" fLocksText="0">
        <xdr:nvSpPr>
          <xdr:cNvPr id="676" name="Text Box 178"/>
          <xdr:cNvSpPr txBox="1">
            <a:spLocks noChangeArrowheads="1"/>
          </xdr:cNvSpPr>
        </xdr:nvSpPr>
        <xdr:spPr bwMode="auto">
          <a:xfrm>
            <a:off x="7106708" y="12979400"/>
            <a:ext cx="570442"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jωC</a:t>
            </a:r>
            <a:r>
              <a:rPr lang="ja-JP" altLang="en-US" sz="600" b="0" i="0" u="none" strike="noStrike" baseline="0">
                <a:solidFill>
                  <a:srgbClr val="000000"/>
                </a:solidFill>
                <a:latin typeface="ＭＳ Ｐゴシック"/>
                <a:ea typeface="ＭＳ Ｐゴシック"/>
              </a:rPr>
              <a:t>Ｌ１</a:t>
            </a:r>
          </a:p>
        </xdr:txBody>
      </xdr:sp>
      <xdr:sp macro="" textlink="">
        <xdr:nvSpPr>
          <xdr:cNvPr id="677" name="Line 179"/>
          <xdr:cNvSpPr>
            <a:spLocks noChangeShapeType="1"/>
          </xdr:cNvSpPr>
        </xdr:nvSpPr>
        <xdr:spPr bwMode="auto">
          <a:xfrm>
            <a:off x="7173383" y="13017500"/>
            <a:ext cx="398992"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78" name="Line 180"/>
          <xdr:cNvSpPr>
            <a:spLocks noChangeShapeType="1"/>
          </xdr:cNvSpPr>
        </xdr:nvSpPr>
        <xdr:spPr bwMode="auto">
          <a:xfrm>
            <a:off x="7524750" y="1291695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79" name="Text Box 181"/>
          <xdr:cNvSpPr txBox="1">
            <a:spLocks noChangeArrowheads="1"/>
          </xdr:cNvSpPr>
        </xdr:nvSpPr>
        <xdr:spPr bwMode="auto">
          <a:xfrm>
            <a:off x="7800975" y="12802658"/>
            <a:ext cx="265642" cy="1672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１</a:t>
            </a:r>
          </a:p>
        </xdr:txBody>
      </xdr:sp>
      <xdr:sp macro="" textlink="">
        <xdr:nvSpPr>
          <xdr:cNvPr id="680" name="Text Box 182"/>
          <xdr:cNvSpPr txBox="1">
            <a:spLocks noChangeArrowheads="1"/>
          </xdr:cNvSpPr>
        </xdr:nvSpPr>
        <xdr:spPr bwMode="auto">
          <a:xfrm>
            <a:off x="2038350" y="11509375"/>
            <a:ext cx="903817"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R</a:t>
            </a:r>
            <a:r>
              <a:rPr lang="ja-JP" altLang="en-US" sz="600" b="0" i="0" u="none" strike="noStrike" baseline="0">
                <a:solidFill>
                  <a:srgbClr val="000000"/>
                </a:solidFill>
                <a:latin typeface="ＭＳ Ｐゴシック"/>
                <a:ea typeface="ＭＳ Ｐゴシック"/>
              </a:rPr>
              <a:t>TR</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jωＬ</a:t>
            </a:r>
            <a:r>
              <a:rPr lang="ja-JP" altLang="en-US" sz="600" b="0" i="0" u="none" strike="noStrike" baseline="0">
                <a:solidFill>
                  <a:srgbClr val="000000"/>
                </a:solidFill>
                <a:latin typeface="ＭＳ Ｐゴシック"/>
                <a:ea typeface="ＭＳ Ｐゴシック"/>
              </a:rPr>
              <a:t>TR</a:t>
            </a:r>
          </a:p>
        </xdr:txBody>
      </xdr:sp>
      <xdr:sp macro="" textlink="">
        <xdr:nvSpPr>
          <xdr:cNvPr id="681" name="Line 183"/>
          <xdr:cNvSpPr>
            <a:spLocks noChangeShapeType="1"/>
          </xdr:cNvSpPr>
        </xdr:nvSpPr>
        <xdr:spPr bwMode="auto">
          <a:xfrm>
            <a:off x="7097183" y="13504333"/>
            <a:ext cx="988484"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82" name="Line 185"/>
          <xdr:cNvSpPr>
            <a:spLocks noChangeShapeType="1"/>
          </xdr:cNvSpPr>
        </xdr:nvSpPr>
        <xdr:spPr bwMode="auto">
          <a:xfrm>
            <a:off x="1866900" y="13504333"/>
            <a:ext cx="47625" cy="190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3" name="Line 186"/>
          <xdr:cNvSpPr>
            <a:spLocks noChangeShapeType="1"/>
          </xdr:cNvSpPr>
        </xdr:nvSpPr>
        <xdr:spPr bwMode="auto">
          <a:xfrm flipV="1">
            <a:off x="1866900" y="13494808"/>
            <a:ext cx="47625" cy="9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4" name="Line 187"/>
          <xdr:cNvSpPr>
            <a:spLocks noChangeShapeType="1"/>
          </xdr:cNvSpPr>
        </xdr:nvSpPr>
        <xdr:spPr bwMode="auto">
          <a:xfrm>
            <a:off x="8038042" y="13494808"/>
            <a:ext cx="47625" cy="95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5" name="Line 188"/>
          <xdr:cNvSpPr>
            <a:spLocks noChangeShapeType="1"/>
          </xdr:cNvSpPr>
        </xdr:nvSpPr>
        <xdr:spPr bwMode="auto">
          <a:xfrm flipV="1">
            <a:off x="8038042" y="13504333"/>
            <a:ext cx="47625" cy="1905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6" name="Line 189"/>
          <xdr:cNvSpPr>
            <a:spLocks noChangeShapeType="1"/>
          </xdr:cNvSpPr>
        </xdr:nvSpPr>
        <xdr:spPr bwMode="auto">
          <a:xfrm>
            <a:off x="1866900" y="13504333"/>
            <a:ext cx="1208617"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87" name="Line 190"/>
          <xdr:cNvSpPr>
            <a:spLocks noChangeShapeType="1"/>
          </xdr:cNvSpPr>
        </xdr:nvSpPr>
        <xdr:spPr bwMode="auto">
          <a:xfrm>
            <a:off x="2084917" y="11213042"/>
            <a:ext cx="0" cy="3153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88" name="Text Box 191"/>
          <xdr:cNvSpPr txBox="1">
            <a:spLocks noChangeArrowheads="1"/>
          </xdr:cNvSpPr>
        </xdr:nvSpPr>
        <xdr:spPr bwMode="auto">
          <a:xfrm>
            <a:off x="2047875" y="11041592"/>
            <a:ext cx="389467"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０２</a:t>
            </a:r>
          </a:p>
        </xdr:txBody>
      </xdr:sp>
      <xdr:sp macro="" textlink="" fLocksText="0">
        <xdr:nvSpPr>
          <xdr:cNvPr id="689" name="Text Box 192"/>
          <xdr:cNvSpPr txBox="1">
            <a:spLocks noChangeArrowheads="1"/>
          </xdr:cNvSpPr>
        </xdr:nvSpPr>
        <xdr:spPr bwMode="auto">
          <a:xfrm>
            <a:off x="5143500" y="11790892"/>
            <a:ext cx="266700"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690" name="Text Box 193"/>
          <xdr:cNvSpPr txBox="1">
            <a:spLocks noChangeArrowheads="1"/>
          </xdr:cNvSpPr>
        </xdr:nvSpPr>
        <xdr:spPr bwMode="auto">
          <a:xfrm>
            <a:off x="5172075" y="11914717"/>
            <a:ext cx="447675"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Ｌ２</a:t>
            </a:r>
          </a:p>
        </xdr:txBody>
      </xdr:sp>
      <xdr:sp macro="" textlink="">
        <xdr:nvSpPr>
          <xdr:cNvPr id="691" name="Text Box 194"/>
          <xdr:cNvSpPr txBox="1">
            <a:spLocks noChangeArrowheads="1"/>
          </xdr:cNvSpPr>
        </xdr:nvSpPr>
        <xdr:spPr bwMode="auto">
          <a:xfrm>
            <a:off x="5419725" y="12401550"/>
            <a:ext cx="123825" cy="1195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692" name="Text Box 195"/>
          <xdr:cNvSpPr txBox="1">
            <a:spLocks noChangeArrowheads="1"/>
          </xdr:cNvSpPr>
        </xdr:nvSpPr>
        <xdr:spPr bwMode="auto">
          <a:xfrm>
            <a:off x="7515225" y="11041592"/>
            <a:ext cx="437092"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１１</a:t>
            </a:r>
          </a:p>
        </xdr:txBody>
      </xdr:sp>
      <xdr:sp macro="" textlink="">
        <xdr:nvSpPr>
          <xdr:cNvPr id="693" name="Line 196"/>
          <xdr:cNvSpPr>
            <a:spLocks noChangeShapeType="1"/>
          </xdr:cNvSpPr>
        </xdr:nvSpPr>
        <xdr:spPr bwMode="auto">
          <a:xfrm>
            <a:off x="2009775" y="11437408"/>
            <a:ext cx="151342"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94" name="Line 197"/>
          <xdr:cNvSpPr>
            <a:spLocks noChangeShapeType="1"/>
          </xdr:cNvSpPr>
        </xdr:nvSpPr>
        <xdr:spPr bwMode="auto">
          <a:xfrm>
            <a:off x="7923742" y="11437408"/>
            <a:ext cx="0" cy="136525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95" name="Text Box 198"/>
          <xdr:cNvSpPr txBox="1">
            <a:spLocks noChangeArrowheads="1"/>
          </xdr:cNvSpPr>
        </xdr:nvSpPr>
        <xdr:spPr bwMode="auto">
          <a:xfrm>
            <a:off x="2746093" y="11380258"/>
            <a:ext cx="123825" cy="1195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696" name="Text Box 199"/>
          <xdr:cNvSpPr txBox="1">
            <a:spLocks noChangeArrowheads="1"/>
          </xdr:cNvSpPr>
        </xdr:nvSpPr>
        <xdr:spPr bwMode="auto">
          <a:xfrm>
            <a:off x="1628775" y="12325350"/>
            <a:ext cx="342900" cy="1672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Ｓ</a:t>
            </a:r>
          </a:p>
        </xdr:txBody>
      </xdr:sp>
      <xdr:sp macro="" textlink="">
        <xdr:nvSpPr>
          <xdr:cNvPr id="697" name="Line 200"/>
          <xdr:cNvSpPr>
            <a:spLocks noChangeShapeType="1"/>
          </xdr:cNvSpPr>
        </xdr:nvSpPr>
        <xdr:spPr bwMode="auto">
          <a:xfrm>
            <a:off x="5486400" y="11265958"/>
            <a:ext cx="11430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698" name="Line 201"/>
          <xdr:cNvSpPr>
            <a:spLocks noChangeShapeType="1"/>
          </xdr:cNvSpPr>
        </xdr:nvSpPr>
        <xdr:spPr bwMode="auto">
          <a:xfrm>
            <a:off x="2551642" y="11213042"/>
            <a:ext cx="0" cy="3153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699" name="Text Box 202"/>
          <xdr:cNvSpPr txBox="1">
            <a:spLocks noChangeArrowheads="1"/>
          </xdr:cNvSpPr>
        </xdr:nvSpPr>
        <xdr:spPr bwMode="auto">
          <a:xfrm>
            <a:off x="2513542" y="11041592"/>
            <a:ext cx="4095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０１</a:t>
            </a:r>
          </a:p>
        </xdr:txBody>
      </xdr:sp>
      <xdr:sp macro="" textlink="">
        <xdr:nvSpPr>
          <xdr:cNvPr id="700" name="Line 203"/>
          <xdr:cNvSpPr>
            <a:spLocks noChangeShapeType="1"/>
          </xdr:cNvSpPr>
        </xdr:nvSpPr>
        <xdr:spPr bwMode="auto">
          <a:xfrm>
            <a:off x="5324475" y="12139083"/>
            <a:ext cx="10477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01" name="Line 204"/>
          <xdr:cNvSpPr>
            <a:spLocks noChangeShapeType="1"/>
          </xdr:cNvSpPr>
        </xdr:nvSpPr>
        <xdr:spPr bwMode="auto">
          <a:xfrm>
            <a:off x="5324475" y="12139083"/>
            <a:ext cx="0" cy="38205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02" name="Text Box 205"/>
          <xdr:cNvSpPr txBox="1">
            <a:spLocks noChangeArrowheads="1"/>
          </xdr:cNvSpPr>
        </xdr:nvSpPr>
        <xdr:spPr bwMode="auto">
          <a:xfrm>
            <a:off x="5419725" y="12053358"/>
            <a:ext cx="343958"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１</a:t>
            </a:r>
          </a:p>
        </xdr:txBody>
      </xdr:sp>
      <xdr:sp macro="" textlink="">
        <xdr:nvSpPr>
          <xdr:cNvPr id="703" name="Line 206"/>
          <xdr:cNvSpPr>
            <a:spLocks noChangeShapeType="1"/>
          </xdr:cNvSpPr>
        </xdr:nvSpPr>
        <xdr:spPr bwMode="auto">
          <a:xfrm>
            <a:off x="2427817" y="11437408"/>
            <a:ext cx="81915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04" name="Text Box 207"/>
          <xdr:cNvSpPr txBox="1">
            <a:spLocks noChangeArrowheads="1"/>
          </xdr:cNvSpPr>
        </xdr:nvSpPr>
        <xdr:spPr bwMode="auto">
          <a:xfrm>
            <a:off x="4473575" y="11342158"/>
            <a:ext cx="649817" cy="15769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－２１</a:t>
            </a:r>
          </a:p>
        </xdr:txBody>
      </xdr:sp>
      <xdr:sp macro="" textlink="">
        <xdr:nvSpPr>
          <xdr:cNvPr id="705" name="Line 208"/>
          <xdr:cNvSpPr>
            <a:spLocks noChangeShapeType="1"/>
          </xdr:cNvSpPr>
        </xdr:nvSpPr>
        <xdr:spPr bwMode="auto">
          <a:xfrm>
            <a:off x="5132917" y="11437408"/>
            <a:ext cx="2790825"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06" name="Line 209"/>
          <xdr:cNvSpPr>
            <a:spLocks noChangeShapeType="1"/>
          </xdr:cNvSpPr>
        </xdr:nvSpPr>
        <xdr:spPr bwMode="auto">
          <a:xfrm>
            <a:off x="3065992" y="11977158"/>
            <a:ext cx="0" cy="23389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07" name="Text Box 210"/>
          <xdr:cNvSpPr txBox="1">
            <a:spLocks noChangeArrowheads="1"/>
          </xdr:cNvSpPr>
        </xdr:nvSpPr>
        <xdr:spPr bwMode="auto">
          <a:xfrm>
            <a:off x="7553325" y="11380258"/>
            <a:ext cx="123825" cy="1195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708" name="Line 211"/>
          <xdr:cNvSpPr>
            <a:spLocks noChangeShapeType="1"/>
          </xdr:cNvSpPr>
        </xdr:nvSpPr>
        <xdr:spPr bwMode="auto">
          <a:xfrm>
            <a:off x="5143500" y="12454467"/>
            <a:ext cx="64875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09" name="Line 212"/>
          <xdr:cNvSpPr>
            <a:spLocks noChangeShapeType="1"/>
          </xdr:cNvSpPr>
        </xdr:nvSpPr>
        <xdr:spPr bwMode="auto">
          <a:xfrm>
            <a:off x="4175125" y="11809942"/>
            <a:ext cx="0" cy="16721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0" name="Line 213"/>
          <xdr:cNvSpPr>
            <a:spLocks noChangeShapeType="1"/>
          </xdr:cNvSpPr>
        </xdr:nvSpPr>
        <xdr:spPr bwMode="auto">
          <a:xfrm>
            <a:off x="3189817" y="11809942"/>
            <a:ext cx="57150"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1" name="Text Box 214"/>
          <xdr:cNvSpPr txBox="1">
            <a:spLocks noChangeArrowheads="1"/>
          </xdr:cNvSpPr>
        </xdr:nvSpPr>
        <xdr:spPr bwMode="auto">
          <a:xfrm>
            <a:off x="4473575" y="11733742"/>
            <a:ext cx="659342" cy="171450"/>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－２２</a:t>
            </a:r>
          </a:p>
        </xdr:txBody>
      </xdr:sp>
      <xdr:sp macro="" textlink="">
        <xdr:nvSpPr>
          <xdr:cNvPr id="712" name="Text Box 215"/>
          <xdr:cNvSpPr txBox="1">
            <a:spLocks noChangeArrowheads="1"/>
          </xdr:cNvSpPr>
        </xdr:nvSpPr>
        <xdr:spPr bwMode="auto">
          <a:xfrm>
            <a:off x="6515403" y="11763953"/>
            <a:ext cx="230311" cy="17324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713" name="Line 216"/>
          <xdr:cNvSpPr>
            <a:spLocks noChangeShapeType="1"/>
          </xdr:cNvSpPr>
        </xdr:nvSpPr>
        <xdr:spPr bwMode="auto">
          <a:xfrm>
            <a:off x="5143500" y="11809942"/>
            <a:ext cx="174730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4" name="Line 217"/>
          <xdr:cNvSpPr>
            <a:spLocks noChangeShapeType="1"/>
          </xdr:cNvSpPr>
        </xdr:nvSpPr>
        <xdr:spPr bwMode="auto">
          <a:xfrm>
            <a:off x="3065992" y="11977158"/>
            <a:ext cx="1109133"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5" name="Line 218"/>
          <xdr:cNvSpPr>
            <a:spLocks noChangeShapeType="1"/>
          </xdr:cNvSpPr>
        </xdr:nvSpPr>
        <xdr:spPr bwMode="auto">
          <a:xfrm>
            <a:off x="3189817" y="11623675"/>
            <a:ext cx="0" cy="18626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6" name="Line 219"/>
          <xdr:cNvSpPr>
            <a:spLocks noChangeShapeType="1"/>
          </xdr:cNvSpPr>
        </xdr:nvSpPr>
        <xdr:spPr bwMode="auto">
          <a:xfrm>
            <a:off x="4175125" y="11437408"/>
            <a:ext cx="0" cy="17674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7" name="Line 220"/>
          <xdr:cNvSpPr>
            <a:spLocks noChangeShapeType="1"/>
          </xdr:cNvSpPr>
        </xdr:nvSpPr>
        <xdr:spPr bwMode="auto">
          <a:xfrm>
            <a:off x="3189817" y="11623675"/>
            <a:ext cx="98530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8" name="Line 221"/>
          <xdr:cNvSpPr>
            <a:spLocks noChangeShapeType="1"/>
          </xdr:cNvSpPr>
        </xdr:nvSpPr>
        <xdr:spPr bwMode="auto">
          <a:xfrm>
            <a:off x="3161242" y="11136842"/>
            <a:ext cx="10477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19" name="Line 222"/>
          <xdr:cNvSpPr>
            <a:spLocks noChangeShapeType="1"/>
          </xdr:cNvSpPr>
        </xdr:nvSpPr>
        <xdr:spPr bwMode="auto">
          <a:xfrm>
            <a:off x="3161242" y="11136842"/>
            <a:ext cx="0" cy="3915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20" name="Text Box 223"/>
          <xdr:cNvSpPr txBox="1">
            <a:spLocks noChangeArrowheads="1"/>
          </xdr:cNvSpPr>
        </xdr:nvSpPr>
        <xdr:spPr bwMode="auto">
          <a:xfrm>
            <a:off x="5600700" y="11041592"/>
            <a:ext cx="918633"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１４</a:t>
            </a:r>
            <a:r>
              <a:rPr lang="ja-JP" altLang="en-US" sz="1000" b="1" i="0" u="none" strike="noStrike" baseline="0">
                <a:solidFill>
                  <a:srgbClr val="0000FF"/>
                </a:solidFill>
                <a:latin typeface="ＭＳ Ｐゴシック"/>
                <a:ea typeface="ＭＳ Ｐゴシック"/>
              </a:rPr>
              <a:t>’</a:t>
            </a:r>
            <a:r>
              <a:rPr lang="ja-JP" altLang="en-US" sz="1000" b="0" i="0" u="none" strike="noStrike" baseline="0">
                <a:solidFill>
                  <a:srgbClr val="0000FF"/>
                </a:solidFill>
                <a:latin typeface="ＭＳ 明朝"/>
                <a:ea typeface="ＭＳ 明朝"/>
              </a:rPr>
              <a:t>～</a:t>
            </a:r>
          </a:p>
        </xdr:txBody>
      </xdr:sp>
      <xdr:sp macro="" textlink="">
        <xdr:nvSpPr>
          <xdr:cNvPr id="721" name="Text Box 224"/>
          <xdr:cNvSpPr txBox="1">
            <a:spLocks noChangeArrowheads="1"/>
          </xdr:cNvSpPr>
        </xdr:nvSpPr>
        <xdr:spPr bwMode="auto">
          <a:xfrm>
            <a:off x="4432300" y="11165417"/>
            <a:ext cx="911225"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R</a:t>
            </a:r>
            <a:r>
              <a:rPr lang="ja-JP" altLang="en-US" sz="600" b="0" i="0" u="none" strike="noStrike" baseline="0">
                <a:solidFill>
                  <a:srgbClr val="000000"/>
                </a:solidFill>
                <a:latin typeface="ＭＳ Ｐゴシック"/>
                <a:ea typeface="ＭＳ Ｐゴシック"/>
              </a:rPr>
              <a:t>C２1</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jωＬ</a:t>
            </a:r>
            <a:r>
              <a:rPr lang="ja-JP" altLang="en-US" sz="600" b="0" i="0" u="none" strike="noStrike" baseline="0">
                <a:solidFill>
                  <a:srgbClr val="000000"/>
                </a:solidFill>
                <a:latin typeface="ＭＳ Ｐゴシック"/>
                <a:ea typeface="ＭＳ Ｐゴシック"/>
              </a:rPr>
              <a:t>C２1</a:t>
            </a:r>
          </a:p>
        </xdr:txBody>
      </xdr:sp>
      <xdr:sp macro="" textlink="" fLocksText="0">
        <xdr:nvSpPr>
          <xdr:cNvPr id="722" name="Text Box 225"/>
          <xdr:cNvSpPr txBox="1">
            <a:spLocks noChangeArrowheads="1"/>
          </xdr:cNvSpPr>
        </xdr:nvSpPr>
        <xdr:spPr bwMode="auto">
          <a:xfrm>
            <a:off x="6462183" y="11633200"/>
            <a:ext cx="342900" cy="1672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Ｌ２</a:t>
            </a:r>
          </a:p>
        </xdr:txBody>
      </xdr:sp>
      <xdr:sp macro="" textlink="">
        <xdr:nvSpPr>
          <xdr:cNvPr id="723" name="Line 226"/>
          <xdr:cNvSpPr>
            <a:spLocks noChangeShapeType="1"/>
          </xdr:cNvSpPr>
        </xdr:nvSpPr>
        <xdr:spPr bwMode="auto">
          <a:xfrm flipV="1">
            <a:off x="4115858" y="12793133"/>
            <a:ext cx="125942" cy="381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24" name="Line 227"/>
          <xdr:cNvSpPr>
            <a:spLocks noChangeShapeType="1"/>
          </xdr:cNvSpPr>
        </xdr:nvSpPr>
        <xdr:spPr bwMode="auto">
          <a:xfrm>
            <a:off x="3065992" y="12249150"/>
            <a:ext cx="0" cy="205317"/>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25" name="Line 228"/>
          <xdr:cNvSpPr>
            <a:spLocks noChangeShapeType="1"/>
          </xdr:cNvSpPr>
        </xdr:nvSpPr>
        <xdr:spPr bwMode="auto">
          <a:xfrm>
            <a:off x="3170767" y="12139083"/>
            <a:ext cx="11430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26" name="Line 229"/>
          <xdr:cNvSpPr>
            <a:spLocks noChangeShapeType="1"/>
          </xdr:cNvSpPr>
        </xdr:nvSpPr>
        <xdr:spPr bwMode="auto">
          <a:xfrm>
            <a:off x="3170767" y="12139083"/>
            <a:ext cx="0" cy="382059"/>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27" name="Text Box 230"/>
          <xdr:cNvSpPr txBox="1">
            <a:spLocks noChangeArrowheads="1"/>
          </xdr:cNvSpPr>
        </xdr:nvSpPr>
        <xdr:spPr bwMode="auto">
          <a:xfrm>
            <a:off x="3275542" y="12053358"/>
            <a:ext cx="342900"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４</a:t>
            </a:r>
          </a:p>
        </xdr:txBody>
      </xdr:sp>
      <xdr:sp macro="" textlink="">
        <xdr:nvSpPr>
          <xdr:cNvPr id="728" name="Line 231"/>
          <xdr:cNvSpPr>
            <a:spLocks noChangeShapeType="1"/>
          </xdr:cNvSpPr>
        </xdr:nvSpPr>
        <xdr:spPr bwMode="auto">
          <a:xfrm>
            <a:off x="4039658" y="11136842"/>
            <a:ext cx="5715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29" name="Line 232"/>
          <xdr:cNvSpPr>
            <a:spLocks noChangeShapeType="1"/>
          </xdr:cNvSpPr>
        </xdr:nvSpPr>
        <xdr:spPr bwMode="auto">
          <a:xfrm>
            <a:off x="4039658" y="11136842"/>
            <a:ext cx="0" cy="3915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30" name="Text Box 233"/>
          <xdr:cNvSpPr txBox="1">
            <a:spLocks noChangeArrowheads="1"/>
          </xdr:cNvSpPr>
        </xdr:nvSpPr>
        <xdr:spPr bwMode="auto">
          <a:xfrm>
            <a:off x="4077758" y="11041592"/>
            <a:ext cx="462492"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１３</a:t>
            </a:r>
          </a:p>
        </xdr:txBody>
      </xdr:sp>
      <xdr:sp macro="" textlink="">
        <xdr:nvSpPr>
          <xdr:cNvPr id="731" name="Line 234"/>
          <xdr:cNvSpPr>
            <a:spLocks noChangeShapeType="1"/>
          </xdr:cNvSpPr>
        </xdr:nvSpPr>
        <xdr:spPr bwMode="auto">
          <a:xfrm>
            <a:off x="4039658" y="12139083"/>
            <a:ext cx="4762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32" name="Line 235"/>
          <xdr:cNvSpPr>
            <a:spLocks noChangeShapeType="1"/>
          </xdr:cNvSpPr>
        </xdr:nvSpPr>
        <xdr:spPr bwMode="auto">
          <a:xfrm>
            <a:off x="4039658" y="12139083"/>
            <a:ext cx="0" cy="391584"/>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33" name="Text Box 236"/>
          <xdr:cNvSpPr txBox="1">
            <a:spLocks noChangeArrowheads="1"/>
          </xdr:cNvSpPr>
        </xdr:nvSpPr>
        <xdr:spPr bwMode="auto">
          <a:xfrm>
            <a:off x="4077758" y="12053358"/>
            <a:ext cx="345017"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３</a:t>
            </a:r>
          </a:p>
        </xdr:txBody>
      </xdr:sp>
      <xdr:sp macro="" textlink="">
        <xdr:nvSpPr>
          <xdr:cNvPr id="734" name="Text Box 237"/>
          <xdr:cNvSpPr txBox="1">
            <a:spLocks noChangeArrowheads="1"/>
          </xdr:cNvSpPr>
        </xdr:nvSpPr>
        <xdr:spPr bwMode="auto">
          <a:xfrm>
            <a:off x="3246967" y="12372975"/>
            <a:ext cx="676275" cy="15769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a:t>
            </a:r>
            <a:r>
              <a:rPr lang="ja-JP" altLang="en-US" sz="800" b="0" i="0" u="none" strike="noStrike" baseline="0">
                <a:solidFill>
                  <a:srgbClr val="000000"/>
                </a:solidFill>
                <a:latin typeface="ＭＳ Ｐゴシック"/>
                <a:ea typeface="ＭＳ Ｐゴシック"/>
              </a:rPr>
              <a:t>ｎ</a:t>
            </a:r>
          </a:p>
        </xdr:txBody>
      </xdr:sp>
      <xdr:sp macro="" textlink="">
        <xdr:nvSpPr>
          <xdr:cNvPr id="735" name="Text Box 238"/>
          <xdr:cNvSpPr txBox="1">
            <a:spLocks noChangeArrowheads="1"/>
          </xdr:cNvSpPr>
        </xdr:nvSpPr>
        <xdr:spPr bwMode="auto">
          <a:xfrm>
            <a:off x="3246967" y="11342158"/>
            <a:ext cx="666750" cy="15769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－１１</a:t>
            </a:r>
          </a:p>
        </xdr:txBody>
      </xdr:sp>
      <xdr:sp macro="" textlink="">
        <xdr:nvSpPr>
          <xdr:cNvPr id="736" name="Text Box 239"/>
          <xdr:cNvSpPr txBox="1">
            <a:spLocks noChangeArrowheads="1"/>
          </xdr:cNvSpPr>
        </xdr:nvSpPr>
        <xdr:spPr bwMode="auto">
          <a:xfrm>
            <a:off x="3246967" y="11733742"/>
            <a:ext cx="676275" cy="171450"/>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Ｃａｂｌｅ</a:t>
            </a:r>
            <a:r>
              <a:rPr lang="ja-JP" altLang="en-US" sz="600" b="0" i="0" u="none" strike="noStrike" baseline="0">
                <a:solidFill>
                  <a:srgbClr val="000000"/>
                </a:solidFill>
                <a:latin typeface="ＭＳ Ｐゴシック"/>
                <a:ea typeface="ＭＳ Ｐゴシック"/>
              </a:rPr>
              <a:t>－１２</a:t>
            </a:r>
          </a:p>
        </xdr:txBody>
      </xdr:sp>
      <xdr:sp macro="" textlink="">
        <xdr:nvSpPr>
          <xdr:cNvPr id="737" name="Line 240"/>
          <xdr:cNvSpPr>
            <a:spLocks noChangeShapeType="1"/>
          </xdr:cNvSpPr>
        </xdr:nvSpPr>
        <xdr:spPr bwMode="auto">
          <a:xfrm>
            <a:off x="3932767" y="12454467"/>
            <a:ext cx="54080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38" name="Line 241"/>
          <xdr:cNvSpPr>
            <a:spLocks noChangeShapeType="1"/>
          </xdr:cNvSpPr>
        </xdr:nvSpPr>
        <xdr:spPr bwMode="auto">
          <a:xfrm>
            <a:off x="2808817" y="12916958"/>
            <a:ext cx="0" cy="31538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39" name="Line 242"/>
          <xdr:cNvSpPr>
            <a:spLocks noChangeShapeType="1"/>
          </xdr:cNvSpPr>
        </xdr:nvSpPr>
        <xdr:spPr bwMode="auto">
          <a:xfrm>
            <a:off x="2808817" y="10969625"/>
            <a:ext cx="0" cy="1890183"/>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40" name="Text Box 243"/>
          <xdr:cNvSpPr txBox="1">
            <a:spLocks noChangeArrowheads="1"/>
          </xdr:cNvSpPr>
        </xdr:nvSpPr>
        <xdr:spPr bwMode="auto">
          <a:xfrm>
            <a:off x="1981200" y="11800417"/>
            <a:ext cx="237067"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741" name="Text Box 244"/>
          <xdr:cNvSpPr txBox="1">
            <a:spLocks noChangeArrowheads="1"/>
          </xdr:cNvSpPr>
        </xdr:nvSpPr>
        <xdr:spPr bwMode="auto">
          <a:xfrm>
            <a:off x="2103967" y="11838517"/>
            <a:ext cx="428625" cy="1672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０２</a:t>
            </a:r>
          </a:p>
        </xdr:txBody>
      </xdr:sp>
      <xdr:sp macro="" textlink="">
        <xdr:nvSpPr>
          <xdr:cNvPr id="742" name="Text Box 245"/>
          <xdr:cNvSpPr txBox="1">
            <a:spLocks noChangeArrowheads="1"/>
          </xdr:cNvSpPr>
        </xdr:nvSpPr>
        <xdr:spPr bwMode="auto">
          <a:xfrm>
            <a:off x="3199342" y="12211050"/>
            <a:ext cx="916516" cy="2000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R</a:t>
            </a:r>
            <a:r>
              <a:rPr lang="ja-JP" altLang="en-US" sz="600" b="0" i="0" u="none" strike="noStrike" baseline="0">
                <a:solidFill>
                  <a:srgbClr val="000000"/>
                </a:solidFill>
                <a:latin typeface="ＭＳ Ｐゴシック"/>
                <a:ea typeface="ＭＳ Ｐゴシック"/>
              </a:rPr>
              <a:t>C1</a:t>
            </a:r>
            <a:r>
              <a:rPr lang="ja-JP" altLang="en-US" sz="800" b="0" i="0" u="none" strike="noStrike" baseline="0">
                <a:solidFill>
                  <a:srgbClr val="000000"/>
                </a:solidFill>
                <a:latin typeface="ＭＳ Ｐゴシック"/>
                <a:ea typeface="ＭＳ Ｐゴシック"/>
              </a:rPr>
              <a:t>ｎ</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jωＬ</a:t>
            </a:r>
            <a:r>
              <a:rPr lang="ja-JP" altLang="en-US" sz="600" b="0" i="0" u="none" strike="noStrike" baseline="0">
                <a:solidFill>
                  <a:srgbClr val="000000"/>
                </a:solidFill>
                <a:latin typeface="ＭＳ Ｐゴシック"/>
                <a:ea typeface="ＭＳ Ｐゴシック"/>
              </a:rPr>
              <a:t>C1</a:t>
            </a:r>
            <a:r>
              <a:rPr lang="ja-JP" altLang="en-US" sz="800" b="0" i="0" u="none" strike="noStrike" baseline="0">
                <a:solidFill>
                  <a:srgbClr val="000000"/>
                </a:solidFill>
                <a:latin typeface="ＭＳ Ｐゴシック"/>
                <a:ea typeface="ＭＳ Ｐゴシック"/>
              </a:rPr>
              <a:t>ｎ</a:t>
            </a:r>
          </a:p>
        </xdr:txBody>
      </xdr:sp>
      <xdr:sp macro="" textlink="">
        <xdr:nvSpPr>
          <xdr:cNvPr id="743" name="Text Box 246"/>
          <xdr:cNvSpPr txBox="1">
            <a:spLocks noChangeArrowheads="1"/>
          </xdr:cNvSpPr>
        </xdr:nvSpPr>
        <xdr:spPr bwMode="auto">
          <a:xfrm>
            <a:off x="3199342" y="11165417"/>
            <a:ext cx="916516"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900" b="1" i="0" u="none" strike="noStrike" baseline="0">
                <a:solidFill>
                  <a:srgbClr val="000000"/>
                </a:solidFill>
                <a:latin typeface="ＭＳ Ｐゴシック"/>
                <a:ea typeface="ＭＳ Ｐゴシック"/>
              </a:rPr>
              <a:t>R</a:t>
            </a:r>
            <a:r>
              <a:rPr lang="ja-JP" altLang="en-US" sz="600" b="0" i="0" u="none" strike="noStrike" baseline="0">
                <a:solidFill>
                  <a:srgbClr val="000000"/>
                </a:solidFill>
                <a:latin typeface="ＭＳ Ｐゴシック"/>
                <a:ea typeface="ＭＳ Ｐゴシック"/>
              </a:rPr>
              <a:t>C11</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a:t>
            </a:r>
            <a:r>
              <a:rPr lang="ja-JP" altLang="en-US" sz="900" b="1" i="0" u="none" strike="noStrike" baseline="0">
                <a:solidFill>
                  <a:srgbClr val="000000"/>
                </a:solidFill>
                <a:latin typeface="ＭＳ Ｐゴシック"/>
                <a:ea typeface="ＭＳ Ｐゴシック"/>
              </a:rPr>
              <a:t>jωＬ</a:t>
            </a:r>
            <a:r>
              <a:rPr lang="ja-JP" altLang="en-US" sz="600" b="0" i="0" u="none" strike="noStrike" baseline="0">
                <a:solidFill>
                  <a:srgbClr val="000000"/>
                </a:solidFill>
                <a:latin typeface="ＭＳ Ｐゴシック"/>
                <a:ea typeface="ＭＳ Ｐゴシック"/>
              </a:rPr>
              <a:t>C11</a:t>
            </a:r>
          </a:p>
        </xdr:txBody>
      </xdr:sp>
      <xdr:sp macro="" textlink="" fLocksText="0">
        <xdr:nvSpPr>
          <xdr:cNvPr id="744" name="Text Box 247"/>
          <xdr:cNvSpPr txBox="1">
            <a:spLocks noChangeArrowheads="1"/>
          </xdr:cNvSpPr>
        </xdr:nvSpPr>
        <xdr:spPr bwMode="auto">
          <a:xfrm>
            <a:off x="2484967" y="12878858"/>
            <a:ext cx="200025"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ＪＳゴシック"/>
              </a:rPr>
              <a:t>1</a:t>
            </a:r>
          </a:p>
        </xdr:txBody>
      </xdr:sp>
      <xdr:sp macro="" textlink="" fLocksText="0">
        <xdr:nvSpPr>
          <xdr:cNvPr id="745" name="Text Box 248"/>
          <xdr:cNvSpPr txBox="1">
            <a:spLocks noChangeArrowheads="1"/>
          </xdr:cNvSpPr>
        </xdr:nvSpPr>
        <xdr:spPr bwMode="auto">
          <a:xfrm>
            <a:off x="2342092" y="12979400"/>
            <a:ext cx="561975"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jωC</a:t>
            </a:r>
            <a:r>
              <a:rPr lang="ja-JP" altLang="en-US" sz="600" b="0" i="0" u="none" strike="noStrike" baseline="0">
                <a:solidFill>
                  <a:srgbClr val="000000"/>
                </a:solidFill>
                <a:latin typeface="ＭＳ Ｐゴシック"/>
                <a:ea typeface="ＭＳ Ｐゴシック"/>
              </a:rPr>
              <a:t>Ｒ</a:t>
            </a:r>
          </a:p>
        </xdr:txBody>
      </xdr:sp>
      <xdr:sp macro="" textlink="">
        <xdr:nvSpPr>
          <xdr:cNvPr id="746" name="Line 249"/>
          <xdr:cNvSpPr>
            <a:spLocks noChangeShapeType="1"/>
          </xdr:cNvSpPr>
        </xdr:nvSpPr>
        <xdr:spPr bwMode="auto">
          <a:xfrm>
            <a:off x="2399242" y="13017500"/>
            <a:ext cx="342900"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47" name="Line 250"/>
          <xdr:cNvSpPr>
            <a:spLocks noChangeShapeType="1"/>
          </xdr:cNvSpPr>
        </xdr:nvSpPr>
        <xdr:spPr bwMode="auto">
          <a:xfrm>
            <a:off x="2723092" y="1285980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48" name="Line 251"/>
          <xdr:cNvSpPr>
            <a:spLocks noChangeShapeType="1"/>
          </xdr:cNvSpPr>
        </xdr:nvSpPr>
        <xdr:spPr bwMode="auto">
          <a:xfrm>
            <a:off x="2723092" y="1291695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49" name="Text Box 252"/>
          <xdr:cNvSpPr txBox="1">
            <a:spLocks noChangeArrowheads="1"/>
          </xdr:cNvSpPr>
        </xdr:nvSpPr>
        <xdr:spPr bwMode="auto">
          <a:xfrm>
            <a:off x="2151592" y="11342158"/>
            <a:ext cx="266700" cy="176742"/>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ＴＲ</a:t>
            </a:r>
          </a:p>
        </xdr:txBody>
      </xdr:sp>
      <xdr:sp macro="" textlink="">
        <xdr:nvSpPr>
          <xdr:cNvPr id="750" name="Line 253"/>
          <xdr:cNvSpPr>
            <a:spLocks noChangeShapeType="1"/>
          </xdr:cNvSpPr>
        </xdr:nvSpPr>
        <xdr:spPr bwMode="auto">
          <a:xfrm>
            <a:off x="7610475" y="12916958"/>
            <a:ext cx="0" cy="31538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1" name="Line 254"/>
          <xdr:cNvSpPr>
            <a:spLocks noChangeShapeType="1"/>
          </xdr:cNvSpPr>
        </xdr:nvSpPr>
        <xdr:spPr bwMode="auto">
          <a:xfrm>
            <a:off x="7610475" y="11437408"/>
            <a:ext cx="0" cy="142240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2" name="Line 255"/>
          <xdr:cNvSpPr>
            <a:spLocks noChangeShapeType="1"/>
          </xdr:cNvSpPr>
        </xdr:nvSpPr>
        <xdr:spPr bwMode="auto">
          <a:xfrm>
            <a:off x="5391150" y="1285980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3" name="Line 256"/>
          <xdr:cNvSpPr>
            <a:spLocks noChangeShapeType="1"/>
          </xdr:cNvSpPr>
        </xdr:nvSpPr>
        <xdr:spPr bwMode="auto">
          <a:xfrm>
            <a:off x="5792258" y="12979400"/>
            <a:ext cx="0" cy="25294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54" name="Text Box 257"/>
          <xdr:cNvSpPr txBox="1">
            <a:spLocks noChangeArrowheads="1"/>
          </xdr:cNvSpPr>
        </xdr:nvSpPr>
        <xdr:spPr bwMode="auto">
          <a:xfrm>
            <a:off x="5172075" y="12878858"/>
            <a:ext cx="200025"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ＪＳゴシック"/>
              </a:rPr>
              <a:t>1</a:t>
            </a:r>
          </a:p>
        </xdr:txBody>
      </xdr:sp>
      <xdr:sp macro="" textlink="" fLocksText="0">
        <xdr:nvSpPr>
          <xdr:cNvPr id="755" name="Text Box 258"/>
          <xdr:cNvSpPr txBox="1">
            <a:spLocks noChangeArrowheads="1"/>
          </xdr:cNvSpPr>
        </xdr:nvSpPr>
        <xdr:spPr bwMode="auto">
          <a:xfrm>
            <a:off x="4970992" y="12979400"/>
            <a:ext cx="543983"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jωC</a:t>
            </a:r>
            <a:r>
              <a:rPr lang="ja-JP" altLang="en-US" sz="600" b="0" i="0" u="none" strike="noStrike" baseline="0">
                <a:solidFill>
                  <a:srgbClr val="000000"/>
                </a:solidFill>
                <a:latin typeface="ＭＳ Ｐゴシック"/>
                <a:ea typeface="ＭＳ Ｐゴシック"/>
              </a:rPr>
              <a:t>Ｌ</a:t>
            </a:r>
            <a:r>
              <a:rPr lang="ja-JP" altLang="en-US" sz="800" b="0" i="0" u="none" strike="noStrike" baseline="0">
                <a:solidFill>
                  <a:srgbClr val="000000"/>
                </a:solidFill>
                <a:latin typeface="ＭＳ Ｐゴシック"/>
                <a:ea typeface="ＭＳ Ｐゴシック"/>
              </a:rPr>
              <a:t>ｎ</a:t>
            </a:r>
          </a:p>
        </xdr:txBody>
      </xdr:sp>
      <xdr:sp macro="" textlink="">
        <xdr:nvSpPr>
          <xdr:cNvPr id="756" name="Line 259"/>
          <xdr:cNvSpPr>
            <a:spLocks noChangeShapeType="1"/>
          </xdr:cNvSpPr>
        </xdr:nvSpPr>
        <xdr:spPr bwMode="auto">
          <a:xfrm>
            <a:off x="5037667" y="13017500"/>
            <a:ext cx="401108"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7" name="Line 260"/>
          <xdr:cNvSpPr>
            <a:spLocks noChangeShapeType="1"/>
          </xdr:cNvSpPr>
        </xdr:nvSpPr>
        <xdr:spPr bwMode="auto">
          <a:xfrm>
            <a:off x="5391150" y="1291695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58" name="Text Box 261"/>
          <xdr:cNvSpPr txBox="1">
            <a:spLocks noChangeArrowheads="1"/>
          </xdr:cNvSpPr>
        </xdr:nvSpPr>
        <xdr:spPr bwMode="auto">
          <a:xfrm>
            <a:off x="5667375" y="12802658"/>
            <a:ext cx="267758" cy="1672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800" b="0" i="0" u="none" strike="noStrike" baseline="0">
                <a:solidFill>
                  <a:srgbClr val="000000"/>
                </a:solidFill>
                <a:latin typeface="ＭＳ Ｐゴシック"/>
                <a:ea typeface="ＭＳ Ｐゴシック"/>
              </a:rPr>
              <a:t>ｎ</a:t>
            </a:r>
          </a:p>
        </xdr:txBody>
      </xdr:sp>
      <xdr:sp macro="" textlink="">
        <xdr:nvSpPr>
          <xdr:cNvPr id="759" name="Line 262"/>
          <xdr:cNvSpPr>
            <a:spLocks noChangeShapeType="1"/>
          </xdr:cNvSpPr>
        </xdr:nvSpPr>
        <xdr:spPr bwMode="auto">
          <a:xfrm>
            <a:off x="5792258" y="12454467"/>
            <a:ext cx="0" cy="348191"/>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0" name="Line 263"/>
          <xdr:cNvSpPr>
            <a:spLocks noChangeShapeType="1"/>
          </xdr:cNvSpPr>
        </xdr:nvSpPr>
        <xdr:spPr bwMode="auto">
          <a:xfrm>
            <a:off x="5476875" y="12916958"/>
            <a:ext cx="0" cy="31538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1" name="Line 264"/>
          <xdr:cNvSpPr>
            <a:spLocks noChangeShapeType="1"/>
          </xdr:cNvSpPr>
        </xdr:nvSpPr>
        <xdr:spPr bwMode="auto">
          <a:xfrm>
            <a:off x="5476875" y="12454467"/>
            <a:ext cx="0" cy="405341"/>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sp macro="" textlink="">
        <xdr:nvSpPr>
          <xdr:cNvPr id="762" name="Line 265"/>
          <xdr:cNvSpPr>
            <a:spLocks noChangeShapeType="1"/>
          </xdr:cNvSpPr>
        </xdr:nvSpPr>
        <xdr:spPr bwMode="auto">
          <a:xfrm>
            <a:off x="6490758" y="1285980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3" name="Line 266"/>
          <xdr:cNvSpPr>
            <a:spLocks noChangeShapeType="1"/>
          </xdr:cNvSpPr>
        </xdr:nvSpPr>
        <xdr:spPr bwMode="auto">
          <a:xfrm>
            <a:off x="6890808" y="12979400"/>
            <a:ext cx="0" cy="252942"/>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64" name="Text Box 267"/>
          <xdr:cNvSpPr txBox="1">
            <a:spLocks noChangeArrowheads="1"/>
          </xdr:cNvSpPr>
        </xdr:nvSpPr>
        <xdr:spPr bwMode="auto">
          <a:xfrm>
            <a:off x="6271683" y="12878858"/>
            <a:ext cx="200025"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18288" anchor="ctr" upright="1"/>
          <a:lstStyle/>
          <a:p>
            <a:pPr algn="l" rtl="0">
              <a:defRPr sz="1000"/>
            </a:pPr>
            <a:r>
              <a:rPr lang="ja-JP" altLang="en-US" sz="1000" b="1" i="0" u="none" strike="noStrike" baseline="0">
                <a:solidFill>
                  <a:srgbClr val="000000"/>
                </a:solidFill>
                <a:latin typeface="ＪＳゴシック"/>
              </a:rPr>
              <a:t>1</a:t>
            </a:r>
          </a:p>
        </xdr:txBody>
      </xdr:sp>
      <xdr:sp macro="" textlink="" fLocksText="0">
        <xdr:nvSpPr>
          <xdr:cNvPr id="765" name="Text Box 268"/>
          <xdr:cNvSpPr txBox="1">
            <a:spLocks noChangeArrowheads="1"/>
          </xdr:cNvSpPr>
        </xdr:nvSpPr>
        <xdr:spPr bwMode="auto">
          <a:xfrm>
            <a:off x="6068483" y="12979400"/>
            <a:ext cx="555625"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000000"/>
                </a:solidFill>
                <a:latin typeface="ＭＳ Ｐゴシック"/>
                <a:ea typeface="ＭＳ Ｐゴシック"/>
              </a:rPr>
              <a:t>jωC</a:t>
            </a:r>
            <a:r>
              <a:rPr lang="ja-JP" altLang="en-US" sz="600" b="0" i="0" u="none" strike="noStrike" baseline="0">
                <a:solidFill>
                  <a:srgbClr val="000000"/>
                </a:solidFill>
                <a:latin typeface="ＭＳ Ｐゴシック"/>
                <a:ea typeface="ＭＳ Ｐゴシック"/>
              </a:rPr>
              <a:t>Ｌ２</a:t>
            </a:r>
          </a:p>
        </xdr:txBody>
      </xdr:sp>
      <xdr:sp macro="" textlink="">
        <xdr:nvSpPr>
          <xdr:cNvPr id="766" name="Line 269"/>
          <xdr:cNvSpPr>
            <a:spLocks noChangeShapeType="1"/>
          </xdr:cNvSpPr>
        </xdr:nvSpPr>
        <xdr:spPr bwMode="auto">
          <a:xfrm>
            <a:off x="6135158" y="13017500"/>
            <a:ext cx="40322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7" name="Line 270"/>
          <xdr:cNvSpPr>
            <a:spLocks noChangeShapeType="1"/>
          </xdr:cNvSpPr>
        </xdr:nvSpPr>
        <xdr:spPr bwMode="auto">
          <a:xfrm>
            <a:off x="6490758" y="12916958"/>
            <a:ext cx="180975" cy="0"/>
          </a:xfrm>
          <a:prstGeom prst="line">
            <a:avLst/>
          </a:prstGeom>
          <a:noFill/>
          <a:ln w="158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68" name="Text Box 271"/>
          <xdr:cNvSpPr txBox="1">
            <a:spLocks noChangeArrowheads="1"/>
          </xdr:cNvSpPr>
        </xdr:nvSpPr>
        <xdr:spPr bwMode="auto">
          <a:xfrm>
            <a:off x="6766983" y="12802658"/>
            <a:ext cx="263525" cy="167217"/>
          </a:xfrm>
          <a:prstGeom prst="rect">
            <a:avLst/>
          </a:prstGeom>
          <a:noFill/>
          <a:ln w="635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000" b="1" i="0" u="none" strike="noStrike" baseline="0">
                <a:solidFill>
                  <a:srgbClr val="000000"/>
                </a:solidFill>
                <a:latin typeface="ＭＳ Ｐゴシック"/>
                <a:ea typeface="ＭＳ Ｐゴシック"/>
              </a:rPr>
              <a:t>Ｌ</a:t>
            </a:r>
            <a:r>
              <a:rPr lang="ja-JP" altLang="en-US" sz="700" b="0" i="0" u="none" strike="noStrike" baseline="0">
                <a:solidFill>
                  <a:srgbClr val="000000"/>
                </a:solidFill>
                <a:latin typeface="ＭＳ Ｐゴシック"/>
                <a:ea typeface="ＭＳ Ｐゴシック"/>
              </a:rPr>
              <a:t>２</a:t>
            </a:r>
          </a:p>
        </xdr:txBody>
      </xdr:sp>
      <xdr:sp macro="" textlink="">
        <xdr:nvSpPr>
          <xdr:cNvPr id="769" name="Line 272"/>
          <xdr:cNvSpPr>
            <a:spLocks noChangeShapeType="1"/>
          </xdr:cNvSpPr>
        </xdr:nvSpPr>
        <xdr:spPr bwMode="auto">
          <a:xfrm>
            <a:off x="6890808" y="11809942"/>
            <a:ext cx="0" cy="99271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70" name="Line 273"/>
          <xdr:cNvSpPr>
            <a:spLocks noChangeShapeType="1"/>
          </xdr:cNvSpPr>
        </xdr:nvSpPr>
        <xdr:spPr bwMode="auto">
          <a:xfrm>
            <a:off x="6576483" y="12916958"/>
            <a:ext cx="0" cy="315384"/>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71" name="Line 274"/>
          <xdr:cNvSpPr>
            <a:spLocks noChangeShapeType="1"/>
          </xdr:cNvSpPr>
        </xdr:nvSpPr>
        <xdr:spPr bwMode="auto">
          <a:xfrm>
            <a:off x="6576483" y="11809942"/>
            <a:ext cx="0" cy="1049866"/>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72" name="Line 275"/>
          <xdr:cNvSpPr>
            <a:spLocks noChangeShapeType="1"/>
          </xdr:cNvSpPr>
        </xdr:nvSpPr>
        <xdr:spPr bwMode="auto">
          <a:xfrm>
            <a:off x="3913717" y="11437408"/>
            <a:ext cx="55985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73" name="Line 276"/>
          <xdr:cNvSpPr>
            <a:spLocks noChangeShapeType="1"/>
          </xdr:cNvSpPr>
        </xdr:nvSpPr>
        <xdr:spPr bwMode="auto">
          <a:xfrm>
            <a:off x="3932767" y="11809942"/>
            <a:ext cx="54080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74" name="Text Box 277"/>
          <xdr:cNvSpPr txBox="1">
            <a:spLocks noChangeArrowheads="1"/>
          </xdr:cNvSpPr>
        </xdr:nvSpPr>
        <xdr:spPr bwMode="auto">
          <a:xfrm>
            <a:off x="4058708" y="12277725"/>
            <a:ext cx="345017" cy="1672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a:t>
            </a:r>
            <a:r>
              <a:rPr lang="ja-JP" altLang="en-US" sz="800" b="0" i="0" u="none" strike="noStrike" baseline="0">
                <a:solidFill>
                  <a:srgbClr val="FF0000"/>
                </a:solidFill>
                <a:latin typeface="ＭＳ Ｐゴシック"/>
                <a:ea typeface="ＭＳ Ｐゴシック"/>
              </a:rPr>
              <a:t>ｎ</a:t>
            </a:r>
          </a:p>
        </xdr:txBody>
      </xdr:sp>
      <xdr:sp macro="" textlink="">
        <xdr:nvSpPr>
          <xdr:cNvPr id="775" name="Text Box 278"/>
          <xdr:cNvSpPr txBox="1">
            <a:spLocks noChangeArrowheads="1"/>
          </xdr:cNvSpPr>
        </xdr:nvSpPr>
        <xdr:spPr bwMode="auto">
          <a:xfrm>
            <a:off x="4115858" y="12401550"/>
            <a:ext cx="125942" cy="1195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776" name="Text Box 279"/>
          <xdr:cNvSpPr txBox="1">
            <a:spLocks noChangeArrowheads="1"/>
          </xdr:cNvSpPr>
        </xdr:nvSpPr>
        <xdr:spPr bwMode="auto">
          <a:xfrm>
            <a:off x="2837392" y="11399308"/>
            <a:ext cx="266700" cy="2053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777" name="Text Box 280"/>
          <xdr:cNvSpPr txBox="1">
            <a:spLocks noChangeArrowheads="1"/>
          </xdr:cNvSpPr>
        </xdr:nvSpPr>
        <xdr:spPr bwMode="auto">
          <a:xfrm>
            <a:off x="2837392" y="11518900"/>
            <a:ext cx="285750"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０１</a:t>
            </a:r>
          </a:p>
        </xdr:txBody>
      </xdr:sp>
      <xdr:sp macro="" textlink="">
        <xdr:nvSpPr>
          <xdr:cNvPr id="778" name="Line 281"/>
          <xdr:cNvSpPr>
            <a:spLocks noChangeShapeType="1"/>
          </xdr:cNvSpPr>
        </xdr:nvSpPr>
        <xdr:spPr bwMode="auto">
          <a:xfrm>
            <a:off x="4375150" y="12139083"/>
            <a:ext cx="107950"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79" name="Line 282"/>
          <xdr:cNvSpPr>
            <a:spLocks noChangeShapeType="1"/>
          </xdr:cNvSpPr>
        </xdr:nvSpPr>
        <xdr:spPr bwMode="auto">
          <a:xfrm>
            <a:off x="4375150" y="12139083"/>
            <a:ext cx="0" cy="391584"/>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80" name="Text Box 283"/>
          <xdr:cNvSpPr txBox="1">
            <a:spLocks noChangeArrowheads="1"/>
          </xdr:cNvSpPr>
        </xdr:nvSpPr>
        <xdr:spPr bwMode="auto">
          <a:xfrm>
            <a:off x="4473575" y="12053358"/>
            <a:ext cx="345017" cy="1576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800" b="0" i="0" u="none" strike="noStrike" baseline="0">
                <a:solidFill>
                  <a:srgbClr val="0000FF"/>
                </a:solidFill>
                <a:latin typeface="ＭＳ Ｐゴシック"/>
                <a:ea typeface="ＭＳ Ｐゴシック"/>
              </a:rPr>
              <a:t>ｎ</a:t>
            </a:r>
            <a:r>
              <a:rPr lang="ja-JP" altLang="en-US" sz="600" b="0" i="0" u="none" strike="noStrike" baseline="0">
                <a:solidFill>
                  <a:srgbClr val="0000FF"/>
                </a:solidFill>
                <a:latin typeface="ＭＳ Ｐゴシック"/>
                <a:ea typeface="ＭＳ Ｐゴシック"/>
              </a:rPr>
              <a:t>２</a:t>
            </a:r>
          </a:p>
        </xdr:txBody>
      </xdr:sp>
      <xdr:sp macro="" textlink="">
        <xdr:nvSpPr>
          <xdr:cNvPr id="781" name="Text Box 284"/>
          <xdr:cNvSpPr txBox="1">
            <a:spLocks noChangeArrowheads="1"/>
          </xdr:cNvSpPr>
        </xdr:nvSpPr>
        <xdr:spPr bwMode="auto">
          <a:xfrm>
            <a:off x="4115858" y="11380258"/>
            <a:ext cx="125942" cy="1195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xdr:nvSpPr>
          <xdr:cNvPr id="782" name="Text Box 285"/>
          <xdr:cNvSpPr txBox="1">
            <a:spLocks noChangeArrowheads="1"/>
          </xdr:cNvSpPr>
        </xdr:nvSpPr>
        <xdr:spPr bwMode="auto">
          <a:xfrm>
            <a:off x="4115858" y="11752792"/>
            <a:ext cx="125942" cy="1238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9525">
                <a:solidFill>
                  <a:srgbClr val="000000"/>
                </a:solidFill>
                <a:miter lim="800000"/>
                <a:headEnd/>
                <a:tailEnd/>
              </a14:hiddenLine>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500" b="1" i="0" u="none" strike="noStrike" baseline="0">
                <a:solidFill>
                  <a:srgbClr val="000000"/>
                </a:solidFill>
                <a:latin typeface="ＭＳ Ｐゴシック"/>
                <a:ea typeface="ＭＳ Ｐゴシック"/>
              </a:rPr>
              <a:t>●</a:t>
            </a:r>
          </a:p>
        </xdr:txBody>
      </xdr:sp>
      <xdr:sp macro="" textlink="" fLocksText="0">
        <xdr:nvSpPr>
          <xdr:cNvPr id="783" name="Text Box 286"/>
          <xdr:cNvSpPr txBox="1">
            <a:spLocks noChangeArrowheads="1"/>
          </xdr:cNvSpPr>
        </xdr:nvSpPr>
        <xdr:spPr bwMode="auto">
          <a:xfrm>
            <a:off x="4058708" y="11256433"/>
            <a:ext cx="443442"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Ｂ１</a:t>
            </a:r>
          </a:p>
        </xdr:txBody>
      </xdr:sp>
      <xdr:sp macro="" textlink="" fLocksText="0">
        <xdr:nvSpPr>
          <xdr:cNvPr id="784" name="Text Box 287"/>
          <xdr:cNvSpPr txBox="1">
            <a:spLocks noChangeArrowheads="1"/>
          </xdr:cNvSpPr>
        </xdr:nvSpPr>
        <xdr:spPr bwMode="auto">
          <a:xfrm>
            <a:off x="7496175" y="11256433"/>
            <a:ext cx="456142"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Ｌ１</a:t>
            </a:r>
          </a:p>
        </xdr:txBody>
      </xdr:sp>
      <xdr:sp macro="" textlink="" fLocksText="0">
        <xdr:nvSpPr>
          <xdr:cNvPr id="785" name="Text Box 288"/>
          <xdr:cNvSpPr txBox="1">
            <a:spLocks noChangeArrowheads="1"/>
          </xdr:cNvSpPr>
        </xdr:nvSpPr>
        <xdr:spPr bwMode="auto">
          <a:xfrm>
            <a:off x="5143500" y="11418358"/>
            <a:ext cx="266700" cy="2053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786" name="Text Box 289"/>
          <xdr:cNvSpPr txBox="1">
            <a:spLocks noChangeArrowheads="1"/>
          </xdr:cNvSpPr>
        </xdr:nvSpPr>
        <xdr:spPr bwMode="auto">
          <a:xfrm>
            <a:off x="5172075" y="11537950"/>
            <a:ext cx="419100" cy="1672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Ｌ１</a:t>
            </a:r>
          </a:p>
        </xdr:txBody>
      </xdr:sp>
      <xdr:sp macro="" textlink="" fLocksText="0">
        <xdr:nvSpPr>
          <xdr:cNvPr id="787" name="Text Box 290"/>
          <xdr:cNvSpPr txBox="1">
            <a:spLocks noChangeArrowheads="1"/>
          </xdr:cNvSpPr>
        </xdr:nvSpPr>
        <xdr:spPr bwMode="auto">
          <a:xfrm>
            <a:off x="5143500" y="12435417"/>
            <a:ext cx="266700"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788" name="Text Box 291"/>
          <xdr:cNvSpPr txBox="1">
            <a:spLocks noChangeArrowheads="1"/>
          </xdr:cNvSpPr>
        </xdr:nvSpPr>
        <xdr:spPr bwMode="auto">
          <a:xfrm>
            <a:off x="5172075" y="12549717"/>
            <a:ext cx="409575"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Ｌ</a:t>
            </a:r>
            <a:r>
              <a:rPr lang="ja-JP" altLang="en-US" sz="800" b="0" i="0" u="none" strike="noStrike" baseline="0">
                <a:solidFill>
                  <a:srgbClr val="339966"/>
                </a:solidFill>
                <a:latin typeface="ＭＳ Ｐゴシック"/>
                <a:ea typeface="ＭＳ Ｐゴシック"/>
              </a:rPr>
              <a:t>ｎ</a:t>
            </a:r>
          </a:p>
        </xdr:txBody>
      </xdr:sp>
      <xdr:sp macro="" textlink="">
        <xdr:nvSpPr>
          <xdr:cNvPr id="789" name="Line 292"/>
          <xdr:cNvSpPr>
            <a:spLocks noChangeShapeType="1"/>
          </xdr:cNvSpPr>
        </xdr:nvSpPr>
        <xdr:spPr bwMode="auto">
          <a:xfrm>
            <a:off x="4375150" y="11136842"/>
            <a:ext cx="9842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90" name="Line 293"/>
          <xdr:cNvSpPr>
            <a:spLocks noChangeShapeType="1"/>
          </xdr:cNvSpPr>
        </xdr:nvSpPr>
        <xdr:spPr bwMode="auto">
          <a:xfrm>
            <a:off x="5486400" y="10902950"/>
            <a:ext cx="0" cy="3534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791" name="Text Box 294"/>
          <xdr:cNvSpPr txBox="1">
            <a:spLocks noChangeArrowheads="1"/>
          </xdr:cNvSpPr>
        </xdr:nvSpPr>
        <xdr:spPr bwMode="auto">
          <a:xfrm>
            <a:off x="4473575" y="11041592"/>
            <a:ext cx="459317"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１２</a:t>
            </a:r>
          </a:p>
        </xdr:txBody>
      </xdr:sp>
      <xdr:sp macro="" textlink="">
        <xdr:nvSpPr>
          <xdr:cNvPr id="792" name="Line 295"/>
          <xdr:cNvSpPr>
            <a:spLocks noChangeShapeType="1"/>
          </xdr:cNvSpPr>
        </xdr:nvSpPr>
        <xdr:spPr bwMode="auto">
          <a:xfrm>
            <a:off x="3027892"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3" name="Line 296"/>
          <xdr:cNvSpPr>
            <a:spLocks noChangeShapeType="1"/>
          </xdr:cNvSpPr>
        </xdr:nvSpPr>
        <xdr:spPr bwMode="auto">
          <a:xfrm flipV="1">
            <a:off x="3027892"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4" name="Line 298"/>
          <xdr:cNvSpPr>
            <a:spLocks noChangeShapeType="1"/>
          </xdr:cNvSpPr>
        </xdr:nvSpPr>
        <xdr:spPr bwMode="auto">
          <a:xfrm>
            <a:off x="3075517" y="13504333"/>
            <a:ext cx="2115608"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95" name="Line 300"/>
          <xdr:cNvSpPr>
            <a:spLocks noChangeShapeType="1"/>
          </xdr:cNvSpPr>
        </xdr:nvSpPr>
        <xdr:spPr bwMode="auto">
          <a:xfrm>
            <a:off x="5143500"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6" name="Line 301"/>
          <xdr:cNvSpPr>
            <a:spLocks noChangeShapeType="1"/>
          </xdr:cNvSpPr>
        </xdr:nvSpPr>
        <xdr:spPr bwMode="auto">
          <a:xfrm flipV="1">
            <a:off x="5143500"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7" name="Line 302"/>
          <xdr:cNvSpPr>
            <a:spLocks noChangeShapeType="1"/>
          </xdr:cNvSpPr>
        </xdr:nvSpPr>
        <xdr:spPr bwMode="auto">
          <a:xfrm>
            <a:off x="5191125" y="13504333"/>
            <a:ext cx="915458"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798" name="Line 304"/>
          <xdr:cNvSpPr>
            <a:spLocks noChangeShapeType="1"/>
          </xdr:cNvSpPr>
        </xdr:nvSpPr>
        <xdr:spPr bwMode="auto">
          <a:xfrm>
            <a:off x="6058958"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799" name="Line 305"/>
          <xdr:cNvSpPr>
            <a:spLocks noChangeShapeType="1"/>
          </xdr:cNvSpPr>
        </xdr:nvSpPr>
        <xdr:spPr bwMode="auto">
          <a:xfrm flipV="1">
            <a:off x="6058958"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0" name="Line 306"/>
          <xdr:cNvSpPr>
            <a:spLocks noChangeShapeType="1"/>
          </xdr:cNvSpPr>
        </xdr:nvSpPr>
        <xdr:spPr bwMode="auto">
          <a:xfrm>
            <a:off x="6106583" y="13504333"/>
            <a:ext cx="990600" cy="0"/>
          </a:xfrm>
          <a:prstGeom prst="line">
            <a:avLst/>
          </a:prstGeom>
          <a:noFill/>
          <a:ln w="317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01" name="Line 308"/>
          <xdr:cNvSpPr>
            <a:spLocks noChangeShapeType="1"/>
          </xdr:cNvSpPr>
        </xdr:nvSpPr>
        <xdr:spPr bwMode="auto">
          <a:xfrm>
            <a:off x="7049558"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2" name="Line 309"/>
          <xdr:cNvSpPr>
            <a:spLocks noChangeShapeType="1"/>
          </xdr:cNvSpPr>
        </xdr:nvSpPr>
        <xdr:spPr bwMode="auto">
          <a:xfrm flipV="1">
            <a:off x="7049558" y="13494808"/>
            <a:ext cx="95250" cy="2857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03" name="Line 310"/>
          <xdr:cNvSpPr>
            <a:spLocks noChangeShapeType="1"/>
          </xdr:cNvSpPr>
        </xdr:nvSpPr>
        <xdr:spPr bwMode="auto">
          <a:xfrm flipH="1">
            <a:off x="6011333" y="13150850"/>
            <a:ext cx="28575" cy="167217"/>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04" name="Line 311"/>
          <xdr:cNvSpPr>
            <a:spLocks noChangeShapeType="1"/>
          </xdr:cNvSpPr>
        </xdr:nvSpPr>
        <xdr:spPr bwMode="auto">
          <a:xfrm flipV="1">
            <a:off x="2000250" y="13232342"/>
            <a:ext cx="3982508" cy="0"/>
          </a:xfrm>
          <a:prstGeom prst="line">
            <a:avLst/>
          </a:prstGeom>
          <a:noFill/>
          <a:ln w="952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805" name="Text Box 312"/>
          <xdr:cNvSpPr txBox="1">
            <a:spLocks noChangeArrowheads="1"/>
          </xdr:cNvSpPr>
        </xdr:nvSpPr>
        <xdr:spPr bwMode="auto">
          <a:xfrm>
            <a:off x="4156075" y="12540192"/>
            <a:ext cx="238125"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806" name="Text Box 313"/>
          <xdr:cNvSpPr txBox="1">
            <a:spLocks noChangeArrowheads="1"/>
          </xdr:cNvSpPr>
        </xdr:nvSpPr>
        <xdr:spPr bwMode="auto">
          <a:xfrm>
            <a:off x="4270375" y="12559242"/>
            <a:ext cx="386292"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Ｃ</a:t>
            </a:r>
            <a:r>
              <a:rPr lang="ja-JP" altLang="en-US" sz="800" b="0" i="0" u="none" strike="noStrike" baseline="0">
                <a:solidFill>
                  <a:srgbClr val="339966"/>
                </a:solidFill>
                <a:latin typeface="ＭＳ Ｐゴシック"/>
                <a:ea typeface="ＭＳ Ｐゴシック"/>
              </a:rPr>
              <a:t>ｎ</a:t>
            </a:r>
          </a:p>
        </xdr:txBody>
      </xdr:sp>
      <xdr:sp macro="" textlink="">
        <xdr:nvSpPr>
          <xdr:cNvPr id="807" name="Line 314"/>
          <xdr:cNvSpPr>
            <a:spLocks noChangeShapeType="1"/>
          </xdr:cNvSpPr>
        </xdr:nvSpPr>
        <xdr:spPr bwMode="auto">
          <a:xfrm flipV="1">
            <a:off x="2999317" y="12192000"/>
            <a:ext cx="123825" cy="381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08" name="Line 315"/>
          <xdr:cNvSpPr>
            <a:spLocks noChangeShapeType="1"/>
          </xdr:cNvSpPr>
        </xdr:nvSpPr>
        <xdr:spPr bwMode="auto">
          <a:xfrm flipV="1">
            <a:off x="2999317" y="12230100"/>
            <a:ext cx="123825" cy="38100"/>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09" name="Line 316"/>
          <xdr:cNvSpPr>
            <a:spLocks noChangeShapeType="1"/>
          </xdr:cNvSpPr>
        </xdr:nvSpPr>
        <xdr:spPr bwMode="auto">
          <a:xfrm flipH="1">
            <a:off x="5963708" y="13150850"/>
            <a:ext cx="28575" cy="167217"/>
          </a:xfrm>
          <a:prstGeom prst="line">
            <a:avLst/>
          </a:prstGeom>
          <a:noFill/>
          <a:ln w="3175">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810" name="Text Box 317"/>
          <xdr:cNvSpPr txBox="1">
            <a:spLocks noChangeArrowheads="1"/>
          </xdr:cNvSpPr>
        </xdr:nvSpPr>
        <xdr:spPr bwMode="auto">
          <a:xfrm>
            <a:off x="2637367" y="11800417"/>
            <a:ext cx="238125"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811" name="Text Box 318"/>
          <xdr:cNvSpPr txBox="1">
            <a:spLocks noChangeArrowheads="1"/>
          </xdr:cNvSpPr>
        </xdr:nvSpPr>
        <xdr:spPr bwMode="auto">
          <a:xfrm>
            <a:off x="2494492" y="11838517"/>
            <a:ext cx="447675" cy="14816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ＣＳ</a:t>
            </a:r>
          </a:p>
        </xdr:txBody>
      </xdr:sp>
      <xdr:sp macro="" textlink="" fLocksText="0">
        <xdr:nvSpPr>
          <xdr:cNvPr id="812" name="Text Box 319"/>
          <xdr:cNvSpPr txBox="1">
            <a:spLocks noChangeArrowheads="1"/>
          </xdr:cNvSpPr>
        </xdr:nvSpPr>
        <xdr:spPr bwMode="auto">
          <a:xfrm>
            <a:off x="4156075" y="11490325"/>
            <a:ext cx="238125"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6350">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18288" anchor="ctr" upright="1"/>
          <a:lstStyle/>
          <a:p>
            <a:pPr algn="l" rtl="0">
              <a:defRPr sz="1000"/>
            </a:pPr>
            <a:r>
              <a:rPr lang="ja-JP" altLang="en-US" sz="1100" b="1" i="0" u="none" strike="noStrike" baseline="0">
                <a:solidFill>
                  <a:srgbClr val="339966"/>
                </a:solidFill>
                <a:latin typeface="ＪＳゴシック"/>
              </a:rPr>
              <a:t>↓</a:t>
            </a:r>
          </a:p>
        </xdr:txBody>
      </xdr:sp>
      <xdr:sp macro="" textlink="" fLocksText="0">
        <xdr:nvSpPr>
          <xdr:cNvPr id="813" name="Text Box 320"/>
          <xdr:cNvSpPr txBox="1">
            <a:spLocks noChangeArrowheads="1"/>
          </xdr:cNvSpPr>
        </xdr:nvSpPr>
        <xdr:spPr bwMode="auto">
          <a:xfrm>
            <a:off x="4270375" y="11509375"/>
            <a:ext cx="395817" cy="19579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339966"/>
                </a:solidFill>
                <a:latin typeface="ＭＳ Ｐゴシック"/>
                <a:ea typeface="ＭＳ Ｐゴシック"/>
              </a:rPr>
              <a:t>I</a:t>
            </a:r>
            <a:r>
              <a:rPr lang="ja-JP" altLang="en-US" sz="600" b="0" i="0" u="none" strike="noStrike" baseline="0">
                <a:solidFill>
                  <a:srgbClr val="339966"/>
                </a:solidFill>
                <a:latin typeface="ＭＳ Ｐゴシック"/>
                <a:ea typeface="ＭＳ Ｐゴシック"/>
              </a:rPr>
              <a:t>Ｃ１</a:t>
            </a:r>
          </a:p>
        </xdr:txBody>
      </xdr:sp>
      <xdr:sp macro="" textlink="" fLocksText="0">
        <xdr:nvSpPr>
          <xdr:cNvPr id="814" name="Text Box 321"/>
          <xdr:cNvSpPr txBox="1">
            <a:spLocks noChangeArrowheads="1"/>
          </xdr:cNvSpPr>
        </xdr:nvSpPr>
        <xdr:spPr bwMode="auto">
          <a:xfrm>
            <a:off x="2818342" y="11256433"/>
            <a:ext cx="400050" cy="1809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Ｒ</a:t>
            </a:r>
          </a:p>
        </xdr:txBody>
      </xdr:sp>
      <xdr:sp macro="" textlink="">
        <xdr:nvSpPr>
          <xdr:cNvPr id="815" name="Line 322"/>
          <xdr:cNvSpPr>
            <a:spLocks noChangeShapeType="1"/>
          </xdr:cNvSpPr>
        </xdr:nvSpPr>
        <xdr:spPr bwMode="auto">
          <a:xfrm>
            <a:off x="2551642" y="11213042"/>
            <a:ext cx="10477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16" name="Line 323"/>
          <xdr:cNvSpPr>
            <a:spLocks noChangeShapeType="1"/>
          </xdr:cNvSpPr>
        </xdr:nvSpPr>
        <xdr:spPr bwMode="auto">
          <a:xfrm>
            <a:off x="2808817" y="10969625"/>
            <a:ext cx="2820458"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17" name="Line 324"/>
          <xdr:cNvSpPr>
            <a:spLocks noChangeShapeType="1"/>
          </xdr:cNvSpPr>
        </xdr:nvSpPr>
        <xdr:spPr bwMode="auto">
          <a:xfrm>
            <a:off x="4375150" y="11136842"/>
            <a:ext cx="0" cy="391583"/>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xdr:nvSpPr>
          <xdr:cNvPr id="818" name="Line 325"/>
          <xdr:cNvSpPr>
            <a:spLocks noChangeShapeType="1"/>
          </xdr:cNvSpPr>
        </xdr:nvSpPr>
        <xdr:spPr bwMode="auto">
          <a:xfrm>
            <a:off x="2084917" y="11213042"/>
            <a:ext cx="104775" cy="0"/>
          </a:xfrm>
          <a:prstGeom prst="line">
            <a:avLst/>
          </a:prstGeom>
          <a:noFill/>
          <a:ln w="9525">
            <a:solidFill>
              <a:srgbClr xmlns:mc="http://schemas.openxmlformats.org/markup-compatibility/2006" xmlns:a14="http://schemas.microsoft.com/office/drawing/2010/main" val="0000FF" mc:Ignorable="a14" a14:legacySpreadsheetColorIndex="12"/>
            </a:solidFill>
            <a:prstDash val="dash"/>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sp macro="" textlink="" fLocksText="0">
        <xdr:nvSpPr>
          <xdr:cNvPr id="819" name="Text Box 326"/>
          <xdr:cNvSpPr txBox="1">
            <a:spLocks noChangeArrowheads="1"/>
          </xdr:cNvSpPr>
        </xdr:nvSpPr>
        <xdr:spPr bwMode="auto">
          <a:xfrm>
            <a:off x="3266017" y="11041592"/>
            <a:ext cx="424391"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1" i="0" u="none" strike="noStrike" baseline="0">
                <a:solidFill>
                  <a:srgbClr val="0000FF"/>
                </a:solidFill>
                <a:latin typeface="ＭＳ Ｐゴシック"/>
                <a:ea typeface="ＭＳ Ｐゴシック"/>
              </a:rPr>
              <a:t>Ｚ</a:t>
            </a:r>
            <a:r>
              <a:rPr lang="ja-JP" altLang="en-US" sz="600" b="0" i="0" u="none" strike="noStrike" baseline="0">
                <a:solidFill>
                  <a:srgbClr val="0000FF"/>
                </a:solidFill>
                <a:latin typeface="ＭＳ Ｐゴシック"/>
                <a:ea typeface="ＭＳ Ｐゴシック"/>
              </a:rPr>
              <a:t>１４</a:t>
            </a:r>
          </a:p>
        </xdr:txBody>
      </xdr:sp>
      <xdr:sp macro="" textlink="" fLocksText="0">
        <xdr:nvSpPr>
          <xdr:cNvPr id="820" name="Text Box 460"/>
          <xdr:cNvSpPr txBox="1">
            <a:spLocks noChangeArrowheads="1"/>
          </xdr:cNvSpPr>
        </xdr:nvSpPr>
        <xdr:spPr bwMode="auto">
          <a:xfrm>
            <a:off x="1514475" y="10769600"/>
            <a:ext cx="770467" cy="25294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回路図</a:t>
            </a:r>
          </a:p>
        </xdr:txBody>
      </xdr:sp>
      <xdr:sp macro="" textlink="" fLocksText="0">
        <xdr:nvSpPr>
          <xdr:cNvPr id="821" name="Text Box 462"/>
          <xdr:cNvSpPr txBox="1">
            <a:spLocks noChangeArrowheads="1"/>
          </xdr:cNvSpPr>
        </xdr:nvSpPr>
        <xdr:spPr bwMode="auto">
          <a:xfrm>
            <a:off x="9631892" y="12401550"/>
            <a:ext cx="869950" cy="22436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低圧幹線</a:t>
            </a:r>
          </a:p>
        </xdr:txBody>
      </xdr:sp>
      <xdr:sp macro="" textlink="" fLocksText="0">
        <xdr:nvSpPr>
          <xdr:cNvPr id="822" name="Text Box 463"/>
          <xdr:cNvSpPr txBox="1">
            <a:spLocks noChangeArrowheads="1"/>
          </xdr:cNvSpPr>
        </xdr:nvSpPr>
        <xdr:spPr bwMode="auto">
          <a:xfrm>
            <a:off x="10730442" y="12401550"/>
            <a:ext cx="918633" cy="22436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低圧分岐幹線</a:t>
            </a:r>
          </a:p>
        </xdr:txBody>
      </xdr:sp>
      <xdr:sp macro="" textlink="" fLocksText="0">
        <xdr:nvSpPr>
          <xdr:cNvPr id="823" name="Text Box 464"/>
          <xdr:cNvSpPr txBox="1">
            <a:spLocks noChangeArrowheads="1"/>
          </xdr:cNvSpPr>
        </xdr:nvSpPr>
        <xdr:spPr bwMode="auto">
          <a:xfrm>
            <a:off x="11877675" y="12401550"/>
            <a:ext cx="869950" cy="22436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分電盤</a:t>
            </a:r>
          </a:p>
        </xdr:txBody>
      </xdr:sp>
      <xdr:sp macro="" textlink="" fLocksText="0">
        <xdr:nvSpPr>
          <xdr:cNvPr id="824" name="Text Box 465"/>
          <xdr:cNvSpPr txBox="1">
            <a:spLocks noChangeArrowheads="1"/>
          </xdr:cNvSpPr>
        </xdr:nvSpPr>
        <xdr:spPr bwMode="auto">
          <a:xfrm>
            <a:off x="8598958" y="12401550"/>
            <a:ext cx="871009" cy="22436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配電側機器</a:t>
            </a:r>
          </a:p>
        </xdr:txBody>
      </xdr:sp>
      <xdr:sp macro="" textlink="" fLocksText="0">
        <xdr:nvSpPr>
          <xdr:cNvPr id="825" name="Text Box 466"/>
          <xdr:cNvSpPr txBox="1">
            <a:spLocks noChangeArrowheads="1"/>
          </xdr:cNvSpPr>
        </xdr:nvSpPr>
        <xdr:spPr bwMode="auto">
          <a:xfrm>
            <a:off x="10797117" y="12735983"/>
            <a:ext cx="2479675" cy="2053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全負荷電流</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339966"/>
                </a:solidFill>
                <a:latin typeface="ＭＳ Ｐゴシック"/>
                <a:ea typeface="ＭＳ Ｐゴシック"/>
              </a:rPr>
              <a:t>Ｉ</a:t>
            </a:r>
            <a:r>
              <a:rPr lang="ja-JP" altLang="en-US" sz="600" b="0" i="0" u="none" strike="noStrike" baseline="0">
                <a:solidFill>
                  <a:srgbClr val="339966"/>
                </a:solidFill>
                <a:latin typeface="ＭＳ Ｐゴシック"/>
                <a:ea typeface="ＭＳ Ｐゴシック"/>
              </a:rPr>
              <a:t>０１</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Ｒ</a:t>
            </a:r>
            <a:r>
              <a:rPr lang="ja-JP" altLang="en-US" sz="1000" b="0" i="0" u="none" strike="noStrike" baseline="0">
                <a:solidFill>
                  <a:srgbClr val="000000"/>
                </a:solidFill>
                <a:latin typeface="ＭＳ 明朝"/>
                <a:ea typeface="ＭＳ 明朝"/>
              </a:rPr>
              <a:t>／</a:t>
            </a:r>
            <a:r>
              <a:rPr lang="ja-JP" altLang="en-US" sz="6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　</a:t>
            </a:r>
            <a:r>
              <a:rPr lang="ja-JP" altLang="en-US" sz="900" b="0" i="0" u="none" strike="noStrike" baseline="0">
                <a:solidFill>
                  <a:srgbClr val="000000"/>
                </a:solidFill>
                <a:latin typeface="ＭＳ 明朝"/>
                <a:ea typeface="ＭＳ 明朝"/>
              </a:rPr>
              <a:t>[A]</a:t>
            </a:r>
            <a:r>
              <a:rPr lang="ja-JP" altLang="en-US" sz="1000" b="0" i="0" u="none" strike="noStrike" baseline="0">
                <a:solidFill>
                  <a:srgbClr val="000000"/>
                </a:solidFill>
                <a:latin typeface="ＭＳ 明朝"/>
                <a:ea typeface="ＭＳ 明朝"/>
              </a:rPr>
              <a:t>　</a:t>
            </a:r>
          </a:p>
        </xdr:txBody>
      </xdr:sp>
      <xdr:sp macro="" textlink="" fLocksText="0">
        <xdr:nvSpPr>
          <xdr:cNvPr id="826" name="Text Box 468"/>
          <xdr:cNvSpPr txBox="1">
            <a:spLocks noChangeArrowheads="1"/>
          </xdr:cNvSpPr>
        </xdr:nvSpPr>
        <xdr:spPr bwMode="auto">
          <a:xfrm>
            <a:off x="8503708" y="12931775"/>
            <a:ext cx="4110567" cy="2095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分岐部電圧</a:t>
            </a: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Ｂ１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ja-JP" altLang="en-US"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ja-JP" altLang="en-US" sz="10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[V]</a:t>
            </a:r>
            <a:r>
              <a:rPr lang="ja-JP" altLang="en-US" sz="600" b="0" i="0" u="none" strike="noStrike" baseline="0">
                <a:solidFill>
                  <a:srgbClr val="000000"/>
                </a:solidFill>
                <a:latin typeface="ＭＳ Ｐゴシック"/>
                <a:ea typeface="ＭＳ Ｐゴシック"/>
              </a:rPr>
              <a:t>　</a:t>
            </a:r>
          </a:p>
        </xdr:txBody>
      </xdr:sp>
      <xdr:sp macro="" textlink="" fLocksText="0">
        <xdr:nvSpPr>
          <xdr:cNvPr id="827" name="Text Box 469"/>
          <xdr:cNvSpPr txBox="1">
            <a:spLocks noChangeArrowheads="1"/>
          </xdr:cNvSpPr>
        </xdr:nvSpPr>
        <xdr:spPr bwMode="auto">
          <a:xfrm>
            <a:off x="8503708" y="13084175"/>
            <a:ext cx="4072467" cy="20531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負荷側電圧</a:t>
            </a: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１１</a:t>
            </a:r>
            <a:r>
              <a:rPr lang="ja-JP" altLang="en-US"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１２</a:t>
            </a:r>
            <a:r>
              <a:rPr lang="ja-JP" altLang="en-US" sz="1000" b="0" i="0" u="none" strike="noStrike" baseline="0">
                <a:solidFill>
                  <a:srgbClr val="000000"/>
                </a:solidFill>
                <a:latin typeface="ＭＳ 明朝"/>
                <a:ea typeface="ＭＳ 明朝"/>
              </a:rPr>
              <a:t>）</a:t>
            </a:r>
            <a:r>
              <a:rPr lang="ja-JP" altLang="en-US" sz="900" b="0" i="0" u="none" strike="noStrike" baseline="0">
                <a:solidFill>
                  <a:srgbClr val="000000"/>
                </a:solidFill>
                <a:latin typeface="ＭＳ 明朝"/>
                <a:ea typeface="ＭＳ 明朝"/>
              </a:rPr>
              <a:t>[V]</a:t>
            </a:r>
            <a:r>
              <a:rPr lang="ja-JP" altLang="en-US" sz="600" b="0" i="0" u="none" strike="noStrike" baseline="0">
                <a:solidFill>
                  <a:srgbClr val="000000"/>
                </a:solidFill>
                <a:latin typeface="ＭＳ Ｐゴシック"/>
                <a:ea typeface="ＭＳ Ｐゴシック"/>
              </a:rPr>
              <a:t>　</a:t>
            </a:r>
          </a:p>
        </xdr:txBody>
      </xdr:sp>
      <xdr:sp macro="" textlink="" fLocksText="0">
        <xdr:nvSpPr>
          <xdr:cNvPr id="828" name="Text Box 470"/>
          <xdr:cNvSpPr txBox="1">
            <a:spLocks noChangeArrowheads="1"/>
          </xdr:cNvSpPr>
        </xdr:nvSpPr>
        <xdr:spPr bwMode="auto">
          <a:xfrm>
            <a:off x="8503708" y="13222817"/>
            <a:ext cx="4158192"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負荷電流-1</a:t>
            </a:r>
            <a:r>
              <a:rPr lang="ja-JP" altLang="en-US" sz="300" b="0" i="0" u="none" strike="noStrike" baseline="0">
                <a:solidFill>
                  <a:srgbClr val="000000"/>
                </a:solidFill>
                <a:latin typeface="ＭＳ 明朝"/>
                <a:ea typeface="ＭＳ 明朝"/>
              </a:rPr>
              <a:t> </a:t>
            </a:r>
            <a:r>
              <a:rPr lang="ja-JP" altLang="en-US" sz="1100" b="1" i="0" u="none" strike="noStrike" baseline="0">
                <a:solidFill>
                  <a:srgbClr val="000000"/>
                </a:solidFill>
                <a:latin typeface="ＭＳ Ｐゴシック"/>
                <a:ea typeface="ＭＳ Ｐゴシック"/>
              </a:rPr>
              <a:t> </a:t>
            </a:r>
            <a:r>
              <a:rPr lang="ja-JP" altLang="en-US" sz="1000" b="1" i="0" u="none" strike="noStrike" baseline="0">
                <a:solidFill>
                  <a:srgbClr val="339966"/>
                </a:solidFill>
                <a:latin typeface="ＭＳ Ｐゴシック"/>
                <a:ea typeface="ＭＳ Ｐゴシック"/>
              </a:rPr>
              <a:t>Ｉ</a:t>
            </a:r>
            <a:r>
              <a:rPr lang="ja-JP" altLang="en-US" sz="600" b="1" i="0" u="none" strike="noStrike" baseline="0">
                <a:solidFill>
                  <a:srgbClr val="339966"/>
                </a:solidFill>
                <a:latin typeface="ＭＳ Ｐゴシック"/>
                <a:ea typeface="ＭＳ Ｐゴシック"/>
              </a:rPr>
              <a:t> </a:t>
            </a:r>
            <a:r>
              <a:rPr lang="ja-JP" altLang="en-US" sz="600" b="0" i="0" u="none" strike="noStrike" baseline="0">
                <a:solidFill>
                  <a:srgbClr val="339966"/>
                </a:solidFill>
                <a:latin typeface="ＭＳ Ｐゴシック"/>
                <a:ea typeface="ＭＳ Ｐゴシック"/>
              </a:rPr>
              <a:t>Ｌ１</a:t>
            </a:r>
            <a:r>
              <a:rPr lang="ja-JP" altLang="en-US" sz="1000" b="0" i="0" u="none" strike="noStrike" baseline="0">
                <a:solidFill>
                  <a:srgbClr val="000000"/>
                </a:solidFill>
                <a:latin typeface="ＭＳ Ｐ明朝"/>
                <a:ea typeface="ＭＳ Ｐ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１３</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１４</a:t>
            </a:r>
            <a:r>
              <a:rPr lang="ja-JP" altLang="en-US" sz="1000" b="0"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１２</a:t>
            </a:r>
            <a:r>
              <a:rPr lang="ja-JP" altLang="en-US" sz="10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[A]</a:t>
            </a:r>
            <a:r>
              <a:rPr lang="ja-JP" altLang="en-US" sz="600" b="0" i="0" u="none" strike="noStrike" baseline="0">
                <a:solidFill>
                  <a:srgbClr val="000000"/>
                </a:solidFill>
                <a:latin typeface="ＭＳ Ｐゴシック"/>
                <a:ea typeface="ＭＳ Ｐゴシック"/>
              </a:rPr>
              <a:t>　</a:t>
            </a:r>
          </a:p>
        </xdr:txBody>
      </xdr:sp>
      <xdr:sp macro="" textlink="" fLocksText="0">
        <xdr:nvSpPr>
          <xdr:cNvPr id="829" name="Text Box 471"/>
          <xdr:cNvSpPr txBox="1">
            <a:spLocks noChangeArrowheads="1"/>
          </xdr:cNvSpPr>
        </xdr:nvSpPr>
        <xdr:spPr bwMode="auto">
          <a:xfrm flipH="1">
            <a:off x="10797117" y="12597342"/>
            <a:ext cx="2613025"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変圧器電流</a:t>
            </a:r>
            <a:r>
              <a:rPr lang="ja-JP" altLang="en-US" sz="1000" b="0" i="0" u="none" strike="noStrike" baseline="0">
                <a:solidFill>
                  <a:srgbClr val="000000"/>
                </a:solidFill>
                <a:latin typeface="ＭＳ Ｐゴシック"/>
                <a:ea typeface="ＭＳ Ｐゴシック"/>
              </a:rPr>
              <a:t> </a:t>
            </a:r>
            <a:r>
              <a:rPr lang="ja-JP" altLang="en-US" sz="1000" b="1" i="0" u="none" strike="noStrike" baseline="0">
                <a:solidFill>
                  <a:srgbClr val="339966"/>
                </a:solidFill>
                <a:latin typeface="ＭＳ Ｐゴシック"/>
                <a:ea typeface="ＭＳ Ｐゴシック"/>
              </a:rPr>
              <a:t>Ｉ</a:t>
            </a:r>
            <a:r>
              <a:rPr lang="ja-JP" altLang="en-US" sz="600" b="0" i="0" u="none" strike="noStrike" baseline="0">
                <a:solidFill>
                  <a:srgbClr val="339966"/>
                </a:solidFill>
                <a:latin typeface="ＭＳ Ｐゴシック"/>
                <a:ea typeface="ＭＳ Ｐゴシック"/>
              </a:rPr>
              <a:t>０２</a:t>
            </a:r>
            <a:r>
              <a:rPr lang="ja-JP" altLang="en-US" sz="1000" b="0" i="0" u="none" strike="noStrike" baseline="0">
                <a:solidFill>
                  <a:srgbClr val="000000"/>
                </a:solidFill>
                <a:latin typeface="ＭＳ 明朝"/>
                <a:ea typeface="ＭＳ 明朝"/>
              </a:rPr>
              <a:t>＝</a:t>
            </a:r>
            <a:r>
              <a:rPr lang="ja-JP" altLang="en-US" sz="1000" b="1" i="0" u="none" strike="noStrike" baseline="0">
                <a:solidFill>
                  <a:srgbClr val="000000"/>
                </a:solidFill>
                <a:latin typeface="ＭＳ Ｐゴシック"/>
                <a:ea typeface="ＭＳ Ｐゴシック"/>
              </a:rPr>
              <a:t>Ｅ</a:t>
            </a:r>
            <a:r>
              <a:rPr lang="ja-JP" altLang="en-US" sz="600" b="0" i="0" u="none" strike="noStrike" baseline="0">
                <a:solidFill>
                  <a:srgbClr val="000000"/>
                </a:solidFill>
                <a:latin typeface="ＭＳ Ｐゴシック"/>
                <a:ea typeface="ＭＳ Ｐゴシック"/>
              </a:rPr>
              <a:t>Ｓ</a:t>
            </a:r>
            <a:r>
              <a:rPr lang="ja-JP" altLang="en-US" sz="1000" b="0" i="0" u="none" strike="noStrike" baseline="0">
                <a:solidFill>
                  <a:srgbClr val="000000"/>
                </a:solidFill>
                <a:latin typeface="ＭＳ 明朝"/>
                <a:ea typeface="ＭＳ 明朝"/>
              </a:rPr>
              <a:t>／</a:t>
            </a:r>
            <a:r>
              <a:rPr lang="ja-JP" altLang="en-US" sz="400" b="0"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０２　</a:t>
            </a:r>
            <a:r>
              <a:rPr lang="ja-JP" altLang="en-US" sz="900" b="0" i="0" u="none" strike="noStrike" baseline="0">
                <a:solidFill>
                  <a:srgbClr val="000000"/>
                </a:solidFill>
                <a:latin typeface="ＭＳ 明朝"/>
                <a:ea typeface="ＭＳ 明朝"/>
              </a:rPr>
              <a:t>[A]</a:t>
            </a:r>
            <a:r>
              <a:rPr lang="ja-JP" altLang="en-US" sz="1000" b="0" i="0" u="none" strike="noStrike" baseline="0">
                <a:solidFill>
                  <a:srgbClr val="000000"/>
                </a:solidFill>
                <a:latin typeface="ＭＳ 明朝"/>
                <a:ea typeface="ＭＳ 明朝"/>
              </a:rPr>
              <a:t>　</a:t>
            </a:r>
          </a:p>
        </xdr:txBody>
      </xdr:sp>
      <xdr:sp macro="" textlink="" fLocksText="0">
        <xdr:nvSpPr>
          <xdr:cNvPr id="830" name="Text Box 472"/>
          <xdr:cNvSpPr txBox="1">
            <a:spLocks noChangeArrowheads="1"/>
          </xdr:cNvSpPr>
        </xdr:nvSpPr>
        <xdr:spPr bwMode="auto">
          <a:xfrm>
            <a:off x="8503708" y="12597342"/>
            <a:ext cx="2093384" cy="20531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明朝"/>
                <a:ea typeface="ＭＳ 明朝"/>
              </a:rPr>
              <a:t>配電側電圧</a:t>
            </a: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rgbClr val="FF0000"/>
                </a:solidFill>
                <a:latin typeface="ＭＳ Ｐゴシック"/>
                <a:ea typeface="ＭＳ Ｐゴシック"/>
              </a:rPr>
              <a:t>Ｅ</a:t>
            </a:r>
            <a:r>
              <a:rPr lang="ja-JP" altLang="en-US" sz="600" b="0" i="0" u="none" strike="noStrike" baseline="0">
                <a:solidFill>
                  <a:srgbClr val="FF0000"/>
                </a:solidFill>
                <a:latin typeface="ＭＳ Ｐゴシック"/>
                <a:ea typeface="ＭＳ Ｐゴシック"/>
              </a:rPr>
              <a:t>Ｒ</a:t>
            </a:r>
            <a:r>
              <a:rPr lang="ja-JP" altLang="en-US" sz="6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 </a:t>
            </a:r>
            <a:r>
              <a:rPr lang="ja-JP" altLang="en-US" sz="1000" b="1" i="0" u="none" strike="noStrike" baseline="0">
                <a:solidFill>
                  <a:srgbClr val="000000"/>
                </a:solidFill>
                <a:latin typeface="ＭＳ Ｐゴシック"/>
                <a:ea typeface="ＭＳ Ｐゴシック"/>
              </a:rPr>
              <a:t>Ｉ</a:t>
            </a:r>
            <a:r>
              <a:rPr lang="en-US" altLang="ja-JP" sz="600" b="0" i="0" u="none" strike="noStrike" baseline="0">
                <a:solidFill>
                  <a:srgbClr val="000000"/>
                </a:solidFill>
                <a:latin typeface="ＭＳ Ｐゴシック"/>
                <a:ea typeface="ＭＳ Ｐゴシック"/>
              </a:rPr>
              <a:t>C</a:t>
            </a:r>
            <a:r>
              <a:rPr lang="ja-JP" altLang="en-US" sz="600" b="0" i="0" u="none" strike="noStrike" baseline="0">
                <a:solidFill>
                  <a:srgbClr val="000000"/>
                </a:solidFill>
                <a:latin typeface="ＭＳ Ｐゴシック"/>
                <a:ea typeface="ＭＳ Ｐゴシック"/>
              </a:rPr>
              <a:t>２</a:t>
            </a:r>
            <a:r>
              <a:rPr lang="ja-JP" altLang="en-US" sz="1000" b="1" i="0" u="none" strike="noStrike" baseline="0">
                <a:solidFill>
                  <a:srgbClr val="000000"/>
                </a:solidFill>
                <a:latin typeface="ＭＳ Ｐゴシック"/>
                <a:ea typeface="ＭＳ Ｐゴシック"/>
              </a:rPr>
              <a:t>・Ｚ</a:t>
            </a:r>
            <a:r>
              <a:rPr lang="ja-JP" altLang="en-US" sz="600" b="0" i="0" u="none" strike="noStrike" baseline="0">
                <a:solidFill>
                  <a:srgbClr val="000000"/>
                </a:solidFill>
                <a:latin typeface="ＭＳ Ｐゴシック"/>
                <a:ea typeface="ＭＳ Ｐゴシック"/>
              </a:rPr>
              <a:t>０１　</a:t>
            </a:r>
            <a:r>
              <a:rPr lang="ja-JP" altLang="en-US" sz="900" b="0" i="0" u="none" strike="noStrike" baseline="0">
                <a:solidFill>
                  <a:srgbClr val="000000"/>
                </a:solidFill>
                <a:latin typeface="ＭＳ 明朝"/>
                <a:ea typeface="ＭＳ 明朝"/>
              </a:rPr>
              <a:t>[V]</a:t>
            </a:r>
          </a:p>
        </xdr:txBody>
      </xdr:sp>
      <xdr:sp macro="" textlink="" fLocksText="0">
        <xdr:nvSpPr>
          <xdr:cNvPr id="831" name="Text Box 480"/>
          <xdr:cNvSpPr txBox="1">
            <a:spLocks noChangeArrowheads="1"/>
          </xdr:cNvSpPr>
        </xdr:nvSpPr>
        <xdr:spPr bwMode="auto">
          <a:xfrm>
            <a:off x="7363883" y="13365692"/>
            <a:ext cx="655109" cy="17674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分電盤</a:t>
            </a:r>
            <a:r>
              <a:rPr lang="ja-JP" altLang="en-US" sz="800" b="0" i="0" u="none" strike="noStrike" baseline="0">
                <a:solidFill>
                  <a:srgbClr val="000000"/>
                </a:solidFill>
                <a:latin typeface="ＭＳ Ｐゴシック"/>
                <a:ea typeface="ＭＳ Ｐゴシック"/>
              </a:rPr>
              <a:t>-１</a:t>
            </a:r>
          </a:p>
        </xdr:txBody>
      </xdr:sp>
      <xdr:sp macro="" textlink="" fLocksText="0">
        <xdr:nvSpPr>
          <xdr:cNvPr id="832" name="Text Box 485"/>
          <xdr:cNvSpPr txBox="1">
            <a:spLocks noChangeArrowheads="1"/>
          </xdr:cNvSpPr>
        </xdr:nvSpPr>
        <xdr:spPr bwMode="auto">
          <a:xfrm>
            <a:off x="2208742" y="13365692"/>
            <a:ext cx="704850" cy="14816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配電側機器</a:t>
            </a:r>
          </a:p>
        </xdr:txBody>
      </xdr:sp>
      <xdr:sp macro="" textlink="" fLocksText="0">
        <xdr:nvSpPr>
          <xdr:cNvPr id="833" name="Text Box 487"/>
          <xdr:cNvSpPr txBox="1">
            <a:spLocks noChangeArrowheads="1"/>
          </xdr:cNvSpPr>
        </xdr:nvSpPr>
        <xdr:spPr bwMode="auto">
          <a:xfrm>
            <a:off x="3873500" y="13365692"/>
            <a:ext cx="549275" cy="14816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低圧幹線</a:t>
            </a:r>
          </a:p>
          <a:p>
            <a:pPr algn="l" rtl="0">
              <a:lnSpc>
                <a:spcPts val="900"/>
              </a:lnSpc>
              <a:defRPr sz="1000"/>
            </a:pPr>
            <a:endParaRPr lang="ja-JP" altLang="en-US" sz="800" b="0" i="0" u="none" strike="noStrike" baseline="0">
              <a:solidFill>
                <a:srgbClr val="000000"/>
              </a:solidFill>
              <a:latin typeface="ＭＳ Ｐ明朝"/>
              <a:ea typeface="ＭＳ Ｐ明朝"/>
            </a:endParaRPr>
          </a:p>
        </xdr:txBody>
      </xdr:sp>
      <xdr:sp macro="" textlink="" fLocksText="0">
        <xdr:nvSpPr>
          <xdr:cNvPr id="834" name="Text Box 491"/>
          <xdr:cNvSpPr txBox="1">
            <a:spLocks noChangeArrowheads="1"/>
          </xdr:cNvSpPr>
        </xdr:nvSpPr>
        <xdr:spPr bwMode="auto">
          <a:xfrm>
            <a:off x="5457825" y="13356167"/>
            <a:ext cx="715433"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分電盤</a:t>
            </a:r>
            <a:r>
              <a:rPr lang="ja-JP" altLang="en-US" sz="8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ｎ</a:t>
            </a:r>
          </a:p>
        </xdr:txBody>
      </xdr:sp>
      <xdr:sp macro="" textlink="" fLocksText="0">
        <xdr:nvSpPr>
          <xdr:cNvPr id="835" name="Text Box 495"/>
          <xdr:cNvSpPr txBox="1">
            <a:spLocks noChangeArrowheads="1"/>
          </xdr:cNvSpPr>
        </xdr:nvSpPr>
        <xdr:spPr bwMode="auto">
          <a:xfrm>
            <a:off x="6385983" y="13365692"/>
            <a:ext cx="711200" cy="195791"/>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91240B29-F687-4F45-9708-019B960494DF}">
              <a14:hiddenLine xmlns:a14="http://schemas.microsoft.com/office/drawing/2010/main" w="0">
                <a:solidFill>
                  <a:srgbClr xmlns:mc="http://schemas.openxmlformats.org/markup-compatibility/2006" val="0000FF" mc:Ignorable="a14" a14:legacySpreadsheetColorIndex="12"/>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分電盤</a:t>
            </a:r>
            <a:r>
              <a:rPr lang="ja-JP" altLang="en-US" sz="800" b="0" i="0" u="none" strike="noStrike" baseline="0">
                <a:solidFill>
                  <a:srgbClr val="000000"/>
                </a:solidFill>
                <a:latin typeface="ＭＳ Ｐゴシック"/>
                <a:ea typeface="ＭＳ Ｐゴシック"/>
              </a:rPr>
              <a:t>-２</a:t>
            </a:r>
          </a:p>
        </xdr:txBody>
      </xdr:sp>
      <xdr:sp macro="" textlink="">
        <xdr:nvSpPr>
          <xdr:cNvPr id="836" name="Line 499"/>
          <xdr:cNvSpPr>
            <a:spLocks noChangeShapeType="1"/>
          </xdr:cNvSpPr>
        </xdr:nvSpPr>
        <xdr:spPr bwMode="auto">
          <a:xfrm flipH="1">
            <a:off x="10863792" y="10922000"/>
            <a:ext cx="53975" cy="186267"/>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40821</xdr:colOff>
      <xdr:row>50</xdr:row>
      <xdr:rowOff>108857</xdr:rowOff>
    </xdr:from>
    <xdr:to>
      <xdr:col>40</xdr:col>
      <xdr:colOff>1605643</xdr:colOff>
      <xdr:row>66</xdr:row>
      <xdr:rowOff>176892</xdr:rowOff>
    </xdr:to>
    <xdr:sp macro="" textlink="" fLocksText="0">
      <xdr:nvSpPr>
        <xdr:cNvPr id="282" name="Text Box 10"/>
        <xdr:cNvSpPr txBox="1">
          <a:spLocks noChangeArrowheads="1"/>
        </xdr:cNvSpPr>
      </xdr:nvSpPr>
      <xdr:spPr bwMode="auto">
        <a:xfrm>
          <a:off x="12994821" y="8803821"/>
          <a:ext cx="5674179" cy="311603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メモ</a:t>
          </a: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a:t>
          </a:r>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T276"/>
  <sheetViews>
    <sheetView tabSelected="1" view="pageBreakPreview" zoomScaleSheetLayoutView="100" workbookViewId="0">
      <pane ySplit="10" topLeftCell="A11" activePane="bottomLeft" state="frozenSplit"/>
      <selection pane="bottomLeft"/>
    </sheetView>
  </sheetViews>
  <sheetFormatPr defaultRowHeight="14.25" x14ac:dyDescent="0.15"/>
  <cols>
    <col min="1" max="1" width="1.125" style="4" customWidth="1"/>
    <col min="2" max="2" width="15" style="4" customWidth="1"/>
    <col min="3" max="3" width="2.25" style="4" hidden="1" customWidth="1"/>
    <col min="4" max="4" width="2.25" style="4" customWidth="1"/>
    <col min="5" max="6" width="2.625" style="4" customWidth="1"/>
    <col min="7" max="7" width="3.125" style="4" customWidth="1"/>
    <col min="8" max="8" width="2.625" style="4" customWidth="1"/>
    <col min="9" max="9" width="3.125" style="4" customWidth="1"/>
    <col min="10" max="15" width="2.625" style="4" customWidth="1"/>
    <col min="16" max="16" width="8.75" style="4" customWidth="1"/>
    <col min="17" max="17" width="7.5" style="4" customWidth="1"/>
    <col min="18" max="18" width="6.25" style="4" customWidth="1"/>
    <col min="19" max="19" width="7.5" style="4" customWidth="1"/>
    <col min="20" max="20" width="6.625" style="4" customWidth="1"/>
    <col min="21" max="22" width="5.75" style="4" customWidth="1"/>
    <col min="23" max="23" width="6.25" style="4" customWidth="1"/>
    <col min="24" max="24" width="5.625" style="4" customWidth="1"/>
    <col min="25" max="25" width="6.875" style="4" customWidth="1"/>
    <col min="26" max="27" width="6.25" style="4" customWidth="1"/>
    <col min="28" max="28" width="6" style="4" customWidth="1"/>
    <col min="29" max="29" width="2.5" style="4" customWidth="1"/>
    <col min="30" max="30" width="6.125" style="4" customWidth="1"/>
    <col min="31" max="31" width="7.5" style="4" customWidth="1"/>
    <col min="32" max="32" width="6" style="4" customWidth="1"/>
    <col min="33" max="33" width="2.5" style="4" customWidth="1"/>
    <col min="34" max="34" width="6.125" style="4" customWidth="1"/>
    <col min="35" max="35" width="7.5" style="4" customWidth="1"/>
    <col min="36" max="36" width="11.25" style="4" customWidth="1"/>
    <col min="37" max="37" width="12.5" style="4" customWidth="1"/>
    <col min="38" max="38" width="11.25" style="4" customWidth="1"/>
    <col min="39" max="39" width="5.625" style="4" customWidth="1"/>
    <col min="40" max="40" width="5.75" style="4" customWidth="1"/>
    <col min="41" max="41" width="21.625" style="4" customWidth="1"/>
    <col min="42" max="42" width="2.5" style="4" customWidth="1"/>
    <col min="43" max="43" width="8.75" style="4" customWidth="1"/>
    <col min="44" max="44" width="7.5" style="4" customWidth="1"/>
    <col min="45" max="16384" width="9" style="4"/>
  </cols>
  <sheetData>
    <row r="1" spans="2:44" ht="7.5" customHeight="1" thickBot="1" x14ac:dyDescent="0.2"/>
    <row r="2" spans="2:44" ht="8.25" customHeight="1" x14ac:dyDescent="0.15">
      <c r="B2" s="253" t="str">
        <f>IF(OR(D5="未",D74="未",D143="未",D212="未"),"入力未完","入力完了")</f>
        <v>入力完了</v>
      </c>
      <c r="E2" s="274" t="s">
        <v>89</v>
      </c>
      <c r="F2" s="275"/>
      <c r="G2" s="275"/>
      <c r="H2" s="275"/>
      <c r="I2" s="275"/>
      <c r="J2" s="275"/>
      <c r="K2" s="275"/>
      <c r="L2" s="275"/>
      <c r="M2" s="275"/>
      <c r="N2" s="275"/>
      <c r="O2" s="5"/>
      <c r="P2" s="5"/>
      <c r="Q2" s="5"/>
      <c r="R2" s="5"/>
      <c r="S2" s="5"/>
      <c r="T2" s="5"/>
      <c r="U2" s="5"/>
      <c r="V2" s="5"/>
      <c r="W2" s="5"/>
      <c r="X2" s="5"/>
      <c r="Y2" s="5"/>
      <c r="Z2" s="5"/>
      <c r="AA2" s="5"/>
      <c r="AB2" s="5"/>
      <c r="AC2" s="5"/>
      <c r="AD2" s="5"/>
      <c r="AE2" s="291" t="s">
        <v>27</v>
      </c>
      <c r="AF2" s="291"/>
      <c r="AG2" s="291"/>
      <c r="AH2" s="291"/>
      <c r="AI2" s="64"/>
      <c r="AJ2" s="64"/>
      <c r="AK2" s="64"/>
      <c r="AL2" s="64"/>
      <c r="AM2" s="5"/>
      <c r="AN2" s="64"/>
      <c r="AO2" s="91"/>
    </row>
    <row r="3" spans="2:44" ht="15" customHeight="1" thickBot="1" x14ac:dyDescent="0.2">
      <c r="B3" s="253"/>
      <c r="E3" s="276"/>
      <c r="F3" s="277"/>
      <c r="G3" s="277"/>
      <c r="H3" s="277"/>
      <c r="I3" s="277"/>
      <c r="J3" s="277"/>
      <c r="K3" s="277"/>
      <c r="L3" s="277"/>
      <c r="M3" s="277"/>
      <c r="N3" s="277"/>
      <c r="O3" s="6"/>
      <c r="P3" s="7"/>
      <c r="Q3" s="7"/>
      <c r="R3" s="278" t="s">
        <v>0</v>
      </c>
      <c r="S3" s="278"/>
      <c r="T3" s="7"/>
      <c r="U3" s="279" t="s">
        <v>5</v>
      </c>
      <c r="V3" s="279"/>
      <c r="W3" s="279"/>
      <c r="X3" s="279"/>
      <c r="Y3" s="279" t="s">
        <v>1</v>
      </c>
      <c r="Z3" s="279"/>
      <c r="AA3" s="279"/>
      <c r="AB3" s="7"/>
      <c r="AC3" s="7"/>
      <c r="AD3" s="7"/>
      <c r="AE3" s="292"/>
      <c r="AF3" s="292"/>
      <c r="AG3" s="292"/>
      <c r="AH3" s="292"/>
      <c r="AI3" s="73" t="s">
        <v>142</v>
      </c>
      <c r="AJ3" s="69" t="str">
        <f>IF(AI3="①&amp;②","① &amp; ②",IF(AI3="①&amp;③","① &amp; ③",IF(AI3="","② &amp; ③","② &amp; ③")))</f>
        <v>② &amp; ③</v>
      </c>
      <c r="AK3" s="27" t="str">
        <f>IF(AJ3="① &amp; ②","③",IF(AJ3="① &amp; ③","②",IF(AJ3="② &amp; ③","①","")))</f>
        <v>①</v>
      </c>
      <c r="AL3" s="74" t="str">
        <f>IF(AJ3="","","：ブロック")</f>
        <v>：ブロック</v>
      </c>
      <c r="AM3" s="294"/>
      <c r="AN3" s="294"/>
      <c r="AO3" s="92" t="s">
        <v>149</v>
      </c>
    </row>
    <row r="4" spans="2:44" ht="6" customHeight="1" thickTop="1" x14ac:dyDescent="0.15">
      <c r="B4" s="253"/>
      <c r="E4" s="276"/>
      <c r="F4" s="277"/>
      <c r="G4" s="277"/>
      <c r="H4" s="277"/>
      <c r="I4" s="277"/>
      <c r="J4" s="277"/>
      <c r="K4" s="277"/>
      <c r="L4" s="277"/>
      <c r="M4" s="277"/>
      <c r="N4" s="277"/>
      <c r="O4" s="6"/>
      <c r="P4" s="6"/>
      <c r="Q4" s="6"/>
      <c r="R4" s="6"/>
      <c r="S4" s="6"/>
      <c r="T4" s="6"/>
      <c r="U4" s="6"/>
      <c r="V4" s="6"/>
      <c r="W4" s="6"/>
      <c r="X4" s="6"/>
      <c r="Y4" s="6"/>
      <c r="Z4" s="6"/>
      <c r="AA4" s="6"/>
      <c r="AB4" s="6"/>
      <c r="AC4" s="6"/>
      <c r="AD4" s="6"/>
      <c r="AE4" s="293"/>
      <c r="AF4" s="293"/>
      <c r="AG4" s="293"/>
      <c r="AH4" s="293"/>
      <c r="AI4" s="65"/>
      <c r="AJ4" s="65"/>
      <c r="AK4" s="65"/>
      <c r="AL4" s="65"/>
      <c r="AM4" s="6"/>
      <c r="AN4" s="65"/>
      <c r="AO4" s="93"/>
    </row>
    <row r="5" spans="2:44" ht="15" customHeight="1" x14ac:dyDescent="0.35">
      <c r="B5" s="8" t="s">
        <v>6</v>
      </c>
      <c r="C5" s="8"/>
      <c r="D5" s="116" t="str">
        <f>IF(OR(D11="×",D15="×",D19="×",D23="×",D27="×",D31="×",D35="×",D39="×",D43="×",D47="×"),"未",IF(OR(D11="●",D15="●",D19="●",D23="●",D27="●",D31="●",D35="●",D39="●",D43="●",D47="●"),"完",""))</f>
        <v>完</v>
      </c>
      <c r="E5" s="284" t="s">
        <v>135</v>
      </c>
      <c r="F5" s="285"/>
      <c r="G5" s="285"/>
      <c r="H5" s="285"/>
      <c r="I5" s="285"/>
      <c r="J5" s="285"/>
      <c r="K5" s="285"/>
      <c r="L5" s="285"/>
      <c r="M5" s="285"/>
      <c r="N5" s="285"/>
      <c r="O5" s="285"/>
      <c r="P5" s="285"/>
      <c r="Q5" s="285"/>
      <c r="R5" s="286"/>
      <c r="S5" s="287" t="s">
        <v>134</v>
      </c>
      <c r="T5" s="288"/>
      <c r="U5" s="288"/>
      <c r="V5" s="288"/>
      <c r="W5" s="288"/>
      <c r="X5" s="288"/>
      <c r="Y5" s="288"/>
      <c r="Z5" s="288"/>
      <c r="AA5" s="289"/>
      <c r="AB5" s="290" t="s">
        <v>136</v>
      </c>
      <c r="AC5" s="290"/>
      <c r="AD5" s="290"/>
      <c r="AE5" s="290"/>
      <c r="AF5" s="290"/>
      <c r="AG5" s="290"/>
      <c r="AH5" s="290"/>
      <c r="AI5" s="290"/>
      <c r="AJ5" s="39"/>
      <c r="AK5" s="37"/>
      <c r="AL5" s="37"/>
      <c r="AM5" s="38"/>
      <c r="AN5" s="70"/>
      <c r="AO5" s="94"/>
    </row>
    <row r="6" spans="2:44" ht="15" customHeight="1" x14ac:dyDescent="0.15">
      <c r="B6" s="13" t="s">
        <v>35</v>
      </c>
      <c r="C6" s="83"/>
      <c r="D6" s="116" t="s">
        <v>28</v>
      </c>
      <c r="E6" s="223" t="s">
        <v>92</v>
      </c>
      <c r="F6" s="224"/>
      <c r="G6" s="229" t="s">
        <v>34</v>
      </c>
      <c r="H6" s="229"/>
      <c r="I6" s="229"/>
      <c r="J6" s="229"/>
      <c r="K6" s="229"/>
      <c r="L6" s="232" t="s">
        <v>2</v>
      </c>
      <c r="M6" s="233"/>
      <c r="N6" s="233"/>
      <c r="O6" s="234"/>
      <c r="P6" s="235" t="s">
        <v>105</v>
      </c>
      <c r="Q6" s="236"/>
      <c r="R6" s="237"/>
      <c r="S6" s="238" t="s">
        <v>121</v>
      </c>
      <c r="T6" s="236"/>
      <c r="U6" s="236"/>
      <c r="V6" s="236"/>
      <c r="W6" s="236"/>
      <c r="X6" s="236"/>
      <c r="Y6" s="236"/>
      <c r="Z6" s="236"/>
      <c r="AA6" s="237"/>
      <c r="AB6" s="239" t="s">
        <v>129</v>
      </c>
      <c r="AC6" s="240"/>
      <c r="AD6" s="240"/>
      <c r="AE6" s="240"/>
      <c r="AF6" s="239" t="s">
        <v>130</v>
      </c>
      <c r="AG6" s="240"/>
      <c r="AH6" s="240"/>
      <c r="AI6" s="241"/>
      <c r="AJ6" s="66" t="s">
        <v>137</v>
      </c>
      <c r="AK6" s="241" t="s">
        <v>143</v>
      </c>
      <c r="AL6" s="242"/>
      <c r="AM6" s="243" t="s">
        <v>144</v>
      </c>
      <c r="AN6" s="244"/>
      <c r="AO6" s="183" t="s">
        <v>150</v>
      </c>
    </row>
    <row r="7" spans="2:44" ht="15" customHeight="1" x14ac:dyDescent="0.35">
      <c r="B7" s="13" t="s">
        <v>36</v>
      </c>
      <c r="C7" s="83"/>
      <c r="D7" s="116" t="s">
        <v>29</v>
      </c>
      <c r="E7" s="225"/>
      <c r="F7" s="226"/>
      <c r="G7" s="230"/>
      <c r="H7" s="230"/>
      <c r="I7" s="230"/>
      <c r="J7" s="230"/>
      <c r="K7" s="230"/>
      <c r="L7" s="186" t="s">
        <v>3</v>
      </c>
      <c r="M7" s="187"/>
      <c r="N7" s="190" t="s">
        <v>91</v>
      </c>
      <c r="O7" s="191"/>
      <c r="P7" s="192" t="s">
        <v>102</v>
      </c>
      <c r="Q7" s="192"/>
      <c r="R7" s="51" t="s">
        <v>119</v>
      </c>
      <c r="S7" s="193" t="s">
        <v>120</v>
      </c>
      <c r="T7" s="194"/>
      <c r="U7" s="194"/>
      <c r="V7" s="194"/>
      <c r="W7" s="194"/>
      <c r="X7" s="194"/>
      <c r="Y7" s="194"/>
      <c r="Z7" s="195"/>
      <c r="AA7" s="54" t="s">
        <v>122</v>
      </c>
      <c r="AB7" s="196" t="s">
        <v>128</v>
      </c>
      <c r="AC7" s="197"/>
      <c r="AD7" s="198"/>
      <c r="AE7" s="63" t="s">
        <v>133</v>
      </c>
      <c r="AF7" s="196" t="s">
        <v>128</v>
      </c>
      <c r="AG7" s="197"/>
      <c r="AH7" s="198"/>
      <c r="AI7" s="63" t="s">
        <v>133</v>
      </c>
      <c r="AJ7" s="67" t="s">
        <v>138</v>
      </c>
      <c r="AK7" s="32" t="s">
        <v>152</v>
      </c>
      <c r="AL7" s="28" t="s">
        <v>155</v>
      </c>
      <c r="AM7" s="199" t="s">
        <v>145</v>
      </c>
      <c r="AN7" s="200"/>
      <c r="AO7" s="184"/>
    </row>
    <row r="8" spans="2:44" ht="15" customHeight="1" x14ac:dyDescent="0.15">
      <c r="B8" s="13"/>
      <c r="C8" s="83"/>
      <c r="D8" s="116" t="s">
        <v>30</v>
      </c>
      <c r="E8" s="225"/>
      <c r="F8" s="226"/>
      <c r="G8" s="230"/>
      <c r="H8" s="230"/>
      <c r="I8" s="230"/>
      <c r="J8" s="230"/>
      <c r="K8" s="230"/>
      <c r="L8" s="188"/>
      <c r="M8" s="189"/>
      <c r="N8" s="203" t="s">
        <v>93</v>
      </c>
      <c r="O8" s="204"/>
      <c r="P8" s="205" t="s">
        <v>96</v>
      </c>
      <c r="Q8" s="50" t="s">
        <v>98</v>
      </c>
      <c r="R8" s="206" t="s">
        <v>103</v>
      </c>
      <c r="S8" s="208" t="s">
        <v>106</v>
      </c>
      <c r="T8" s="211" t="s">
        <v>107</v>
      </c>
      <c r="U8" s="211" t="s">
        <v>111</v>
      </c>
      <c r="V8" s="211" t="s">
        <v>110</v>
      </c>
      <c r="W8" s="211" t="s">
        <v>108</v>
      </c>
      <c r="X8" s="211" t="s">
        <v>109</v>
      </c>
      <c r="Y8" s="211" t="s">
        <v>112</v>
      </c>
      <c r="Z8" s="32" t="s">
        <v>114</v>
      </c>
      <c r="AA8" s="53" t="s">
        <v>116</v>
      </c>
      <c r="AB8" s="215" t="s">
        <v>123</v>
      </c>
      <c r="AC8" s="62" t="s">
        <v>124</v>
      </c>
      <c r="AD8" s="62" t="s">
        <v>126</v>
      </c>
      <c r="AE8" s="217" t="s">
        <v>132</v>
      </c>
      <c r="AF8" s="215" t="s">
        <v>123</v>
      </c>
      <c r="AG8" s="62" t="s">
        <v>124</v>
      </c>
      <c r="AH8" s="62" t="s">
        <v>126</v>
      </c>
      <c r="AI8" s="217" t="s">
        <v>132</v>
      </c>
      <c r="AJ8" s="67" t="s">
        <v>139</v>
      </c>
      <c r="AK8" s="35" t="s">
        <v>153</v>
      </c>
      <c r="AL8" s="52" t="s">
        <v>151</v>
      </c>
      <c r="AM8" s="201"/>
      <c r="AN8" s="202"/>
      <c r="AO8" s="184"/>
    </row>
    <row r="9" spans="2:44" ht="15" customHeight="1" x14ac:dyDescent="0.15">
      <c r="B9" s="114"/>
      <c r="C9" s="83"/>
      <c r="D9" s="116" t="s">
        <v>31</v>
      </c>
      <c r="E9" s="225"/>
      <c r="F9" s="226"/>
      <c r="G9" s="230"/>
      <c r="H9" s="230"/>
      <c r="I9" s="230"/>
      <c r="J9" s="230"/>
      <c r="K9" s="230"/>
      <c r="L9" s="218" t="s">
        <v>94</v>
      </c>
      <c r="M9" s="219"/>
      <c r="N9" s="219"/>
      <c r="O9" s="220"/>
      <c r="P9" s="205"/>
      <c r="Q9" s="33" t="s">
        <v>99</v>
      </c>
      <c r="R9" s="207"/>
      <c r="S9" s="209"/>
      <c r="T9" s="212"/>
      <c r="U9" s="212"/>
      <c r="V9" s="212"/>
      <c r="W9" s="213"/>
      <c r="X9" s="213"/>
      <c r="Y9" s="213"/>
      <c r="Z9" s="32" t="s">
        <v>113</v>
      </c>
      <c r="AA9" s="49" t="s">
        <v>117</v>
      </c>
      <c r="AB9" s="216"/>
      <c r="AC9" s="29" t="s">
        <v>125</v>
      </c>
      <c r="AD9" s="29" t="s">
        <v>127</v>
      </c>
      <c r="AE9" s="217"/>
      <c r="AF9" s="216"/>
      <c r="AG9" s="29" t="s">
        <v>125</v>
      </c>
      <c r="AH9" s="29" t="s">
        <v>127</v>
      </c>
      <c r="AI9" s="217"/>
      <c r="AJ9" s="67" t="s">
        <v>140</v>
      </c>
      <c r="AK9" s="32" t="s">
        <v>154</v>
      </c>
      <c r="AL9" s="75" t="s">
        <v>156</v>
      </c>
      <c r="AM9" s="221" t="s">
        <v>146</v>
      </c>
      <c r="AN9" s="222"/>
      <c r="AO9" s="184"/>
    </row>
    <row r="10" spans="2:44" ht="15" customHeight="1" x14ac:dyDescent="0.15">
      <c r="B10" s="13"/>
      <c r="C10" s="83"/>
      <c r="E10" s="227"/>
      <c r="F10" s="228"/>
      <c r="G10" s="231"/>
      <c r="H10" s="231"/>
      <c r="I10" s="231"/>
      <c r="J10" s="231"/>
      <c r="K10" s="231"/>
      <c r="L10" s="245" t="s">
        <v>95</v>
      </c>
      <c r="M10" s="246"/>
      <c r="N10" s="246"/>
      <c r="O10" s="247"/>
      <c r="P10" s="30" t="s">
        <v>97</v>
      </c>
      <c r="Q10" s="30" t="s">
        <v>100</v>
      </c>
      <c r="R10" s="36" t="s">
        <v>104</v>
      </c>
      <c r="S10" s="210"/>
      <c r="T10" s="79" t="s">
        <v>169</v>
      </c>
      <c r="U10" s="79" t="s">
        <v>169</v>
      </c>
      <c r="V10" s="79" t="s">
        <v>169</v>
      </c>
      <c r="W10" s="214"/>
      <c r="X10" s="214"/>
      <c r="Y10" s="214"/>
      <c r="Z10" s="31" t="s">
        <v>115</v>
      </c>
      <c r="AA10" s="36" t="s">
        <v>118</v>
      </c>
      <c r="AB10" s="248"/>
      <c r="AC10" s="249"/>
      <c r="AD10" s="249"/>
      <c r="AE10" s="250"/>
      <c r="AF10" s="248" t="s">
        <v>131</v>
      </c>
      <c r="AG10" s="249"/>
      <c r="AH10" s="249"/>
      <c r="AI10" s="251"/>
      <c r="AJ10" s="68" t="s">
        <v>141</v>
      </c>
      <c r="AK10" s="245" t="s">
        <v>157</v>
      </c>
      <c r="AL10" s="252"/>
      <c r="AM10" s="72" t="s">
        <v>147</v>
      </c>
      <c r="AN10" s="71" t="s">
        <v>148</v>
      </c>
      <c r="AO10" s="185"/>
      <c r="AQ10" s="99"/>
    </row>
    <row r="11" spans="2:44" ht="13.5" customHeight="1" x14ac:dyDescent="0.35">
      <c r="B11" s="10" t="s">
        <v>7</v>
      </c>
      <c r="C11" s="100" t="str">
        <f>IF(E11="","",IF(OR(L11="",N11="",L13="",L14="",P11="",P13="",Q11="",AM11="",AM13="",AN13=""),"×","〇"))</f>
        <v>〇</v>
      </c>
      <c r="D11" s="11" t="str">
        <f>IF(AND(C11="〇",C12="〇",C13="〇",C14="〇"),"●",IF(OR(C11="",C12="",C13="",C14=""),"","×"))</f>
        <v>●</v>
      </c>
      <c r="E11" s="156" t="s">
        <v>46</v>
      </c>
      <c r="F11" s="157"/>
      <c r="G11" s="162" t="s">
        <v>36</v>
      </c>
      <c r="H11" s="163"/>
      <c r="I11" s="163"/>
      <c r="J11" s="163"/>
      <c r="K11" s="164"/>
      <c r="L11" s="168" t="s">
        <v>4</v>
      </c>
      <c r="M11" s="168"/>
      <c r="N11" s="170">
        <v>220</v>
      </c>
      <c r="O11" s="171"/>
      <c r="P11" s="174" t="s">
        <v>9</v>
      </c>
      <c r="Q11" s="34" t="s">
        <v>101</v>
      </c>
      <c r="R11" s="176">
        <v>50</v>
      </c>
      <c r="S11" s="40" t="s">
        <v>158</v>
      </c>
      <c r="T11" s="43">
        <v>70</v>
      </c>
      <c r="U11" s="59">
        <v>0.85</v>
      </c>
      <c r="V11" s="59">
        <v>0.8</v>
      </c>
      <c r="W11" s="46"/>
      <c r="X11" s="59">
        <v>0.7</v>
      </c>
      <c r="Y11" s="56"/>
      <c r="Z11" s="179"/>
      <c r="AA11" s="181"/>
      <c r="AB11" s="122"/>
      <c r="AC11" s="123"/>
      <c r="AD11" s="123"/>
      <c r="AE11" s="120"/>
      <c r="AF11" s="122" t="s">
        <v>186</v>
      </c>
      <c r="AG11" s="123"/>
      <c r="AH11" s="123"/>
      <c r="AI11" s="120" t="s">
        <v>20</v>
      </c>
      <c r="AJ11" s="117"/>
      <c r="AK11" s="26"/>
      <c r="AL11" s="309"/>
      <c r="AM11" s="126" t="s">
        <v>171</v>
      </c>
      <c r="AN11" s="127"/>
      <c r="AO11" s="95"/>
      <c r="AQ11" s="87" t="s">
        <v>158</v>
      </c>
      <c r="AR11" s="15" t="s">
        <v>170</v>
      </c>
    </row>
    <row r="12" spans="2:44" ht="13.5" customHeight="1" x14ac:dyDescent="0.15">
      <c r="B12" s="14" t="s">
        <v>37</v>
      </c>
      <c r="C12" s="101" t="str">
        <f>IF(E11="","",IF(AND(OR(S11&lt;&gt;"",S12&lt;&gt;"",S13&lt;&gt;"",S14&lt;&gt;""),SUM(T11:T14)&lt;&gt;0,SUM(U11:U14)&lt;&gt;0,SUM(V11:V14)&lt;&gt;0,SUM(X11:X14)&lt;&gt;0),"〇","×"))</f>
        <v>〇</v>
      </c>
      <c r="D12" s="86"/>
      <c r="E12" s="158"/>
      <c r="F12" s="159"/>
      <c r="G12" s="165"/>
      <c r="H12" s="166"/>
      <c r="I12" s="166"/>
      <c r="J12" s="166"/>
      <c r="K12" s="167"/>
      <c r="L12" s="169"/>
      <c r="M12" s="169"/>
      <c r="N12" s="172"/>
      <c r="O12" s="173"/>
      <c r="P12" s="175"/>
      <c r="Q12" s="55"/>
      <c r="R12" s="177"/>
      <c r="S12" s="41"/>
      <c r="T12" s="44"/>
      <c r="U12" s="60"/>
      <c r="V12" s="60"/>
      <c r="W12" s="47"/>
      <c r="X12" s="60"/>
      <c r="Y12" s="57"/>
      <c r="Z12" s="180"/>
      <c r="AA12" s="182"/>
      <c r="AB12" s="124"/>
      <c r="AC12" s="125"/>
      <c r="AD12" s="125"/>
      <c r="AE12" s="121"/>
      <c r="AF12" s="124"/>
      <c r="AG12" s="125"/>
      <c r="AH12" s="125"/>
      <c r="AI12" s="121"/>
      <c r="AJ12" s="118"/>
      <c r="AK12" s="76"/>
      <c r="AL12" s="310"/>
      <c r="AM12" s="128"/>
      <c r="AN12" s="129"/>
      <c r="AO12" s="96"/>
      <c r="AQ12" s="87" t="s">
        <v>159</v>
      </c>
      <c r="AR12" s="15" t="s">
        <v>172</v>
      </c>
    </row>
    <row r="13" spans="2:44" ht="13.5" customHeight="1" x14ac:dyDescent="0.35">
      <c r="B13" s="14" t="s">
        <v>38</v>
      </c>
      <c r="C13" s="102" t="str">
        <f>IF(E11="","",IF(OR(AND(AB11&lt;&gt;"",AE11&lt;&gt;"",AB13&lt;&gt;"",AC13&lt;&gt;"",AD13&lt;&gt;"",AE13&lt;&gt;""),AND(AB11="",AE11="",AB13="",AC13="",AD13="",AE13="")),"〇","×"))</f>
        <v>〇</v>
      </c>
      <c r="D13" s="78"/>
      <c r="E13" s="158"/>
      <c r="F13" s="159"/>
      <c r="G13" s="130" t="s">
        <v>38</v>
      </c>
      <c r="H13" s="131"/>
      <c r="I13" s="131"/>
      <c r="J13" s="131"/>
      <c r="K13" s="132"/>
      <c r="L13" s="136">
        <v>50</v>
      </c>
      <c r="M13" s="137"/>
      <c r="N13" s="137"/>
      <c r="O13" s="138"/>
      <c r="P13" s="139">
        <v>150</v>
      </c>
      <c r="Q13" s="141"/>
      <c r="R13" s="177"/>
      <c r="S13" s="41"/>
      <c r="T13" s="44"/>
      <c r="U13" s="60"/>
      <c r="V13" s="60"/>
      <c r="W13" s="47"/>
      <c r="X13" s="60"/>
      <c r="Y13" s="57"/>
      <c r="Z13" s="57"/>
      <c r="AA13" s="143"/>
      <c r="AB13" s="80"/>
      <c r="AC13" s="81"/>
      <c r="AD13" s="82"/>
      <c r="AE13" s="82"/>
      <c r="AF13" s="80">
        <v>100</v>
      </c>
      <c r="AG13" s="81">
        <v>1</v>
      </c>
      <c r="AH13" s="82">
        <v>90</v>
      </c>
      <c r="AI13" s="82">
        <v>260</v>
      </c>
      <c r="AJ13" s="118"/>
      <c r="AK13" s="77"/>
      <c r="AL13" s="310"/>
      <c r="AM13" s="145">
        <v>225</v>
      </c>
      <c r="AN13" s="147">
        <v>200</v>
      </c>
      <c r="AO13" s="96"/>
      <c r="AQ13" s="87" t="s">
        <v>160</v>
      </c>
      <c r="AR13" s="15" t="s">
        <v>173</v>
      </c>
    </row>
    <row r="14" spans="2:44" ht="13.5" customHeight="1" x14ac:dyDescent="0.15">
      <c r="B14" s="14"/>
      <c r="C14" s="101" t="str">
        <f>IF(E11="","",IF(AND(AF11&lt;&gt;"",AI11&lt;&gt;"",AF13&lt;&gt;"",AG13&lt;&gt;"",AH13&lt;&gt;"",AI13&lt;&gt;""),"〇","×"))</f>
        <v>〇</v>
      </c>
      <c r="D14" s="86"/>
      <c r="E14" s="160"/>
      <c r="F14" s="161"/>
      <c r="G14" s="133"/>
      <c r="H14" s="134"/>
      <c r="I14" s="134"/>
      <c r="J14" s="134"/>
      <c r="K14" s="135"/>
      <c r="L14" s="149">
        <v>40</v>
      </c>
      <c r="M14" s="150"/>
      <c r="N14" s="150"/>
      <c r="O14" s="151"/>
      <c r="P14" s="140"/>
      <c r="Q14" s="142"/>
      <c r="R14" s="178"/>
      <c r="S14" s="42"/>
      <c r="T14" s="45"/>
      <c r="U14" s="61"/>
      <c r="V14" s="61"/>
      <c r="W14" s="48"/>
      <c r="X14" s="61"/>
      <c r="Y14" s="58"/>
      <c r="Z14" s="58"/>
      <c r="AA14" s="144"/>
      <c r="AB14" s="280"/>
      <c r="AC14" s="281"/>
      <c r="AD14" s="281"/>
      <c r="AE14" s="282"/>
      <c r="AF14" s="280"/>
      <c r="AG14" s="281"/>
      <c r="AH14" s="281"/>
      <c r="AI14" s="283"/>
      <c r="AJ14" s="119"/>
      <c r="AK14" s="307"/>
      <c r="AL14" s="308"/>
      <c r="AM14" s="146"/>
      <c r="AN14" s="148"/>
      <c r="AO14" s="98" t="str">
        <f>IF(AM13&lt;AN13,"トリップ値が大きすぎます",IF(AI13&lt;AN13,"許容電流値が不足しています",IF(AB11="","",IF(AE13&lt;AN13,"許容電流値が不足しています",""))))</f>
        <v/>
      </c>
      <c r="AQ14" s="87" t="s">
        <v>161</v>
      </c>
      <c r="AR14" s="15" t="s">
        <v>174</v>
      </c>
    </row>
    <row r="15" spans="2:44" ht="13.5" customHeight="1" x14ac:dyDescent="0.35">
      <c r="B15" s="14"/>
      <c r="C15" s="100" t="str">
        <f>IF(E15="","",IF(OR(L15="",N15="",L17="",L18="",P15="",P17="",Q15="",AM15="",AM17="",AN17=""),"×","〇"))</f>
        <v/>
      </c>
      <c r="D15" s="11" t="str">
        <f>IF(AND(C15="〇",C16="〇",C17="〇",C18="〇"),"●",IF(OR(C15="",C16="",C17="",C18=""),"","×"))</f>
        <v/>
      </c>
      <c r="E15" s="156"/>
      <c r="F15" s="157"/>
      <c r="G15" s="162"/>
      <c r="H15" s="163"/>
      <c r="I15" s="163"/>
      <c r="J15" s="163"/>
      <c r="K15" s="164"/>
      <c r="L15" s="168"/>
      <c r="M15" s="168"/>
      <c r="N15" s="170"/>
      <c r="O15" s="171"/>
      <c r="P15" s="174"/>
      <c r="Q15" s="34"/>
      <c r="R15" s="176"/>
      <c r="S15" s="41" t="s">
        <v>159</v>
      </c>
      <c r="T15" s="44">
        <v>20</v>
      </c>
      <c r="U15" s="60">
        <v>0.85</v>
      </c>
      <c r="V15" s="60">
        <v>0.85</v>
      </c>
      <c r="W15" s="46"/>
      <c r="X15" s="60">
        <v>0.8</v>
      </c>
      <c r="Y15" s="56"/>
      <c r="Z15" s="179"/>
      <c r="AA15" s="181"/>
      <c r="AB15" s="122"/>
      <c r="AC15" s="123"/>
      <c r="AD15" s="123"/>
      <c r="AE15" s="120"/>
      <c r="AF15" s="122" t="s">
        <v>179</v>
      </c>
      <c r="AG15" s="123"/>
      <c r="AH15" s="123"/>
      <c r="AI15" s="120" t="s">
        <v>187</v>
      </c>
      <c r="AJ15" s="117"/>
      <c r="AK15" s="26"/>
      <c r="AL15" s="309"/>
      <c r="AM15" s="126" t="s">
        <v>175</v>
      </c>
      <c r="AN15" s="127"/>
      <c r="AO15" s="95"/>
      <c r="AQ15" s="87" t="s">
        <v>162</v>
      </c>
      <c r="AR15" s="15" t="s">
        <v>176</v>
      </c>
    </row>
    <row r="16" spans="2:44" ht="13.5" customHeight="1" x14ac:dyDescent="0.15">
      <c r="B16" s="10" t="s">
        <v>8</v>
      </c>
      <c r="C16" s="101" t="str">
        <f>IF(E15="","",IF(AND(OR(S15&lt;&gt;"",S16&lt;&gt;"",S17&lt;&gt;"",S18&lt;&gt;""),SUM(T15:T18)&lt;&gt;0,SUM(U15:U18)&lt;&gt;0,SUM(V15:V18)&lt;&gt;0,SUM(X15:X18)&lt;&gt;0),"〇","×"))</f>
        <v/>
      </c>
      <c r="D16" s="86"/>
      <c r="E16" s="158"/>
      <c r="F16" s="159"/>
      <c r="G16" s="165"/>
      <c r="H16" s="166"/>
      <c r="I16" s="166"/>
      <c r="J16" s="166"/>
      <c r="K16" s="167"/>
      <c r="L16" s="169"/>
      <c r="M16" s="169"/>
      <c r="N16" s="172"/>
      <c r="O16" s="173"/>
      <c r="P16" s="175"/>
      <c r="Q16" s="55"/>
      <c r="R16" s="177"/>
      <c r="S16" s="41" t="s">
        <v>160</v>
      </c>
      <c r="T16" s="44">
        <v>15</v>
      </c>
      <c r="U16" s="60">
        <v>0.85</v>
      </c>
      <c r="V16" s="60">
        <v>0.8</v>
      </c>
      <c r="W16" s="47"/>
      <c r="X16" s="60">
        <v>0.85</v>
      </c>
      <c r="Y16" s="57"/>
      <c r="Z16" s="180"/>
      <c r="AA16" s="182"/>
      <c r="AB16" s="124"/>
      <c r="AC16" s="125"/>
      <c r="AD16" s="125"/>
      <c r="AE16" s="121"/>
      <c r="AF16" s="124"/>
      <c r="AG16" s="125"/>
      <c r="AH16" s="125"/>
      <c r="AI16" s="121"/>
      <c r="AJ16" s="118"/>
      <c r="AK16" s="76"/>
      <c r="AL16" s="310"/>
      <c r="AM16" s="128"/>
      <c r="AN16" s="129"/>
      <c r="AO16" s="96"/>
      <c r="AQ16" s="87" t="s">
        <v>163</v>
      </c>
      <c r="AR16" s="15" t="s">
        <v>177</v>
      </c>
    </row>
    <row r="17" spans="2:44" ht="13.5" customHeight="1" x14ac:dyDescent="0.35">
      <c r="B17" s="13" t="s">
        <v>10</v>
      </c>
      <c r="C17" s="102" t="str">
        <f>IF(E15="","",IF(OR(AND(AB15&lt;&gt;"",AE15&lt;&gt;"",AB17&lt;&gt;"",AC17&lt;&gt;"",AD17&lt;&gt;"",AE17&lt;&gt;""),AND(AB15="",AE15="",AB17="",AC17="",AD17="",AE17="")),"〇","×"))</f>
        <v/>
      </c>
      <c r="D17" s="78"/>
      <c r="E17" s="158"/>
      <c r="F17" s="159"/>
      <c r="G17" s="130"/>
      <c r="H17" s="131"/>
      <c r="I17" s="131"/>
      <c r="J17" s="131"/>
      <c r="K17" s="132"/>
      <c r="L17" s="136"/>
      <c r="M17" s="137"/>
      <c r="N17" s="137"/>
      <c r="O17" s="138"/>
      <c r="P17" s="139"/>
      <c r="Q17" s="141"/>
      <c r="R17" s="177"/>
      <c r="S17" s="41"/>
      <c r="T17" s="44"/>
      <c r="U17" s="60"/>
      <c r="V17" s="60"/>
      <c r="W17" s="47"/>
      <c r="X17" s="60"/>
      <c r="Y17" s="57"/>
      <c r="Z17" s="57"/>
      <c r="AA17" s="143"/>
      <c r="AB17" s="80"/>
      <c r="AC17" s="81"/>
      <c r="AD17" s="82"/>
      <c r="AE17" s="82"/>
      <c r="AF17" s="80">
        <v>60</v>
      </c>
      <c r="AG17" s="81">
        <v>1</v>
      </c>
      <c r="AH17" s="82">
        <v>45</v>
      </c>
      <c r="AI17" s="82">
        <v>150</v>
      </c>
      <c r="AJ17" s="118"/>
      <c r="AK17" s="77"/>
      <c r="AL17" s="310"/>
      <c r="AM17" s="145">
        <v>225</v>
      </c>
      <c r="AN17" s="147">
        <v>150</v>
      </c>
      <c r="AO17" s="96"/>
      <c r="AQ17" s="87" t="s">
        <v>164</v>
      </c>
      <c r="AR17" s="15"/>
    </row>
    <row r="18" spans="2:44" ht="13.5" customHeight="1" x14ac:dyDescent="0.15">
      <c r="B18" s="13" t="s">
        <v>11</v>
      </c>
      <c r="C18" s="101" t="str">
        <f>IF(E15="","",IF(AND(AF15&lt;&gt;"",AI15&lt;&gt;"",AF17&lt;&gt;"",AG17&lt;&gt;"",AH17&lt;&gt;"",AI17&lt;&gt;""),"〇","×"))</f>
        <v/>
      </c>
      <c r="D18" s="86"/>
      <c r="E18" s="160"/>
      <c r="F18" s="161"/>
      <c r="G18" s="133"/>
      <c r="H18" s="134"/>
      <c r="I18" s="134"/>
      <c r="J18" s="134"/>
      <c r="K18" s="135"/>
      <c r="L18" s="149"/>
      <c r="M18" s="150"/>
      <c r="N18" s="150"/>
      <c r="O18" s="151"/>
      <c r="P18" s="140"/>
      <c r="Q18" s="142"/>
      <c r="R18" s="178"/>
      <c r="S18" s="42"/>
      <c r="T18" s="45"/>
      <c r="U18" s="61"/>
      <c r="V18" s="61"/>
      <c r="W18" s="48"/>
      <c r="X18" s="61"/>
      <c r="Y18" s="58"/>
      <c r="Z18" s="58"/>
      <c r="AA18" s="144"/>
      <c r="AB18" s="152"/>
      <c r="AC18" s="153"/>
      <c r="AD18" s="153"/>
      <c r="AE18" s="154"/>
      <c r="AF18" s="152"/>
      <c r="AG18" s="153"/>
      <c r="AH18" s="153"/>
      <c r="AI18" s="155"/>
      <c r="AJ18" s="119"/>
      <c r="AK18" s="307"/>
      <c r="AL18" s="308"/>
      <c r="AM18" s="146"/>
      <c r="AN18" s="148"/>
      <c r="AO18" s="98" t="str">
        <f>IF(AM17&lt;AN17,"トリップ値が大きすぎます",IF(AI17&lt;AN17,"許容電流値が不足しています",IF(AB15="","",IF(AE17&lt;AN17,"許容電流値が不足しています",""))))</f>
        <v/>
      </c>
      <c r="AQ18" s="87"/>
      <c r="AR18" s="15" t="s">
        <v>178</v>
      </c>
    </row>
    <row r="19" spans="2:44" ht="13.5" customHeight="1" x14ac:dyDescent="0.35">
      <c r="B19" s="13" t="s">
        <v>12</v>
      </c>
      <c r="C19" s="111" t="str">
        <f>IF(E19="","",IF(OR(L19="",N19="",L21="",L22="",P19="",P21="",Q19="",AM19="",AM21="",AN21=""),"×","〇"))</f>
        <v/>
      </c>
      <c r="D19" s="11" t="str">
        <f>IF(AND(C19="〇",C20="〇",C21="〇",C22="〇"),"●",IF(OR(C19="",C20="",C21="",C22=""),"","×"))</f>
        <v/>
      </c>
      <c r="E19" s="156"/>
      <c r="F19" s="157"/>
      <c r="G19" s="162"/>
      <c r="H19" s="163"/>
      <c r="I19" s="163"/>
      <c r="J19" s="163"/>
      <c r="K19" s="164"/>
      <c r="L19" s="168"/>
      <c r="M19" s="168"/>
      <c r="N19" s="170"/>
      <c r="O19" s="171"/>
      <c r="P19" s="174"/>
      <c r="Q19" s="34"/>
      <c r="R19" s="176"/>
      <c r="S19" s="40"/>
      <c r="T19" s="43"/>
      <c r="U19" s="59"/>
      <c r="V19" s="59"/>
      <c r="W19" s="46"/>
      <c r="X19" s="59"/>
      <c r="Y19" s="56"/>
      <c r="Z19" s="179"/>
      <c r="AA19" s="181"/>
      <c r="AB19" s="122"/>
      <c r="AC19" s="123"/>
      <c r="AD19" s="123"/>
      <c r="AE19" s="120"/>
      <c r="AF19" s="122"/>
      <c r="AG19" s="123"/>
      <c r="AH19" s="123"/>
      <c r="AI19" s="120"/>
      <c r="AJ19" s="117"/>
      <c r="AK19" s="26"/>
      <c r="AL19" s="309"/>
      <c r="AM19" s="126"/>
      <c r="AN19" s="127"/>
      <c r="AO19" s="95"/>
      <c r="AQ19" s="87" t="s">
        <v>165</v>
      </c>
      <c r="AR19" s="15"/>
    </row>
    <row r="20" spans="2:44" ht="13.5" customHeight="1" x14ac:dyDescent="0.15">
      <c r="B20" s="13" t="s">
        <v>13</v>
      </c>
      <c r="C20" s="112" t="str">
        <f>IF(E19="","",IF(AND(OR(S19&lt;&gt;"",S20&lt;&gt;"",S21&lt;&gt;"",S22&lt;&gt;""),SUM(T19:T22)&lt;&gt;0,SUM(U19:U22)&lt;&gt;0,SUM(V19:V22)&lt;&gt;0,SUM(X19:X22)&lt;&gt;0),"〇","×"))</f>
        <v/>
      </c>
      <c r="D20" s="86"/>
      <c r="E20" s="158"/>
      <c r="F20" s="159"/>
      <c r="G20" s="165"/>
      <c r="H20" s="166"/>
      <c r="I20" s="166"/>
      <c r="J20" s="166"/>
      <c r="K20" s="167"/>
      <c r="L20" s="169"/>
      <c r="M20" s="169"/>
      <c r="N20" s="172"/>
      <c r="O20" s="173"/>
      <c r="P20" s="175"/>
      <c r="Q20" s="55"/>
      <c r="R20" s="177"/>
      <c r="S20" s="41"/>
      <c r="T20" s="44"/>
      <c r="U20" s="60"/>
      <c r="V20" s="60"/>
      <c r="W20" s="47"/>
      <c r="X20" s="60"/>
      <c r="Y20" s="57"/>
      <c r="Z20" s="180"/>
      <c r="AA20" s="182"/>
      <c r="AB20" s="124"/>
      <c r="AC20" s="125"/>
      <c r="AD20" s="125"/>
      <c r="AE20" s="121"/>
      <c r="AF20" s="124"/>
      <c r="AG20" s="125"/>
      <c r="AH20" s="125"/>
      <c r="AI20" s="121"/>
      <c r="AJ20" s="118"/>
      <c r="AK20" s="76"/>
      <c r="AL20" s="310"/>
      <c r="AM20" s="128"/>
      <c r="AN20" s="129"/>
      <c r="AO20" s="96"/>
      <c r="AQ20" s="87" t="s">
        <v>166</v>
      </c>
      <c r="AR20" s="15"/>
    </row>
    <row r="21" spans="2:44" ht="13.5" customHeight="1" x14ac:dyDescent="0.35">
      <c r="B21" s="13" t="s">
        <v>90</v>
      </c>
      <c r="C21" s="113" t="str">
        <f>IF(E19="","",IF(OR(AND(AB19&lt;&gt;"",AE19&lt;&gt;"",AB21&lt;&gt;"",AC21&lt;&gt;"",AD21&lt;&gt;"",AE21&lt;&gt;""),AND(AB19="",AE19="",AB21="",AC21="",AD21="",AE21="")),"〇","×"))</f>
        <v/>
      </c>
      <c r="D21" s="78"/>
      <c r="E21" s="158"/>
      <c r="F21" s="159"/>
      <c r="G21" s="130"/>
      <c r="H21" s="131"/>
      <c r="I21" s="131"/>
      <c r="J21" s="131"/>
      <c r="K21" s="132"/>
      <c r="L21" s="136"/>
      <c r="M21" s="137"/>
      <c r="N21" s="137"/>
      <c r="O21" s="138"/>
      <c r="P21" s="139"/>
      <c r="Q21" s="141"/>
      <c r="R21" s="177"/>
      <c r="S21" s="41"/>
      <c r="T21" s="44"/>
      <c r="U21" s="60"/>
      <c r="V21" s="60"/>
      <c r="W21" s="47"/>
      <c r="X21" s="60"/>
      <c r="Y21" s="57"/>
      <c r="Z21" s="57"/>
      <c r="AA21" s="143"/>
      <c r="AB21" s="80"/>
      <c r="AC21" s="81"/>
      <c r="AD21" s="82"/>
      <c r="AE21" s="82"/>
      <c r="AF21" s="80"/>
      <c r="AG21" s="81"/>
      <c r="AH21" s="82"/>
      <c r="AI21" s="82"/>
      <c r="AJ21" s="118"/>
      <c r="AK21" s="77"/>
      <c r="AL21" s="310"/>
      <c r="AM21" s="145"/>
      <c r="AN21" s="147"/>
      <c r="AO21" s="96"/>
      <c r="AQ21" s="87" t="s">
        <v>167</v>
      </c>
    </row>
    <row r="22" spans="2:44" ht="13.5" customHeight="1" x14ac:dyDescent="0.15">
      <c r="B22" s="13"/>
      <c r="C22" s="112" t="str">
        <f>IF(E19="","",IF(AND(AF19&lt;&gt;"",AI19&lt;&gt;"",AF21&lt;&gt;"",AG21&lt;&gt;"",AH21&lt;&gt;"",AI21&lt;&gt;""),"〇","×"))</f>
        <v/>
      </c>
      <c r="D22" s="86"/>
      <c r="E22" s="160"/>
      <c r="F22" s="161"/>
      <c r="G22" s="133"/>
      <c r="H22" s="134"/>
      <c r="I22" s="134"/>
      <c r="J22" s="134"/>
      <c r="K22" s="135"/>
      <c r="L22" s="149"/>
      <c r="M22" s="150"/>
      <c r="N22" s="150"/>
      <c r="O22" s="151"/>
      <c r="P22" s="140"/>
      <c r="Q22" s="142"/>
      <c r="R22" s="178"/>
      <c r="S22" s="42"/>
      <c r="T22" s="45"/>
      <c r="U22" s="61"/>
      <c r="V22" s="61"/>
      <c r="W22" s="48"/>
      <c r="X22" s="61"/>
      <c r="Y22" s="58"/>
      <c r="Z22" s="58"/>
      <c r="AA22" s="144"/>
      <c r="AB22" s="152"/>
      <c r="AC22" s="153"/>
      <c r="AD22" s="153"/>
      <c r="AE22" s="154"/>
      <c r="AF22" s="152"/>
      <c r="AG22" s="153"/>
      <c r="AH22" s="153"/>
      <c r="AI22" s="155"/>
      <c r="AJ22" s="119"/>
      <c r="AK22" s="307"/>
      <c r="AL22" s="308"/>
      <c r="AM22" s="146"/>
      <c r="AN22" s="148"/>
      <c r="AO22" s="98" t="str">
        <f>IF(AM21&lt;AN21,"トリップ値が大きすぎます",IF(AI21&lt;AN21,"許容電流値が不足しています",IF(AB19="","",IF(AE21&lt;AN21,"許容電流値が不足しています",""))))</f>
        <v/>
      </c>
      <c r="AQ22" s="87" t="s">
        <v>168</v>
      </c>
      <c r="AR22" s="115">
        <v>30</v>
      </c>
    </row>
    <row r="23" spans="2:44" ht="13.5" customHeight="1" x14ac:dyDescent="0.35">
      <c r="B23" s="10" t="s">
        <v>14</v>
      </c>
      <c r="C23" s="100" t="str">
        <f>IF(E23="","",IF(OR(L23="",N23="",L25="",L26="",P23="",P25="",Q23="",AM23="",AM25="",AN25=""),"×","〇"))</f>
        <v/>
      </c>
      <c r="D23" s="11" t="str">
        <f>IF(AND(C23="〇",C24="〇",C25="〇",C26="〇"),"●",IF(OR(C23="",C24="",C25="",C26=""),"","×"))</f>
        <v/>
      </c>
      <c r="E23" s="156"/>
      <c r="F23" s="157"/>
      <c r="G23" s="162"/>
      <c r="H23" s="163"/>
      <c r="I23" s="163"/>
      <c r="J23" s="163"/>
      <c r="K23" s="164"/>
      <c r="L23" s="168"/>
      <c r="M23" s="168"/>
      <c r="N23" s="170"/>
      <c r="O23" s="171"/>
      <c r="P23" s="174"/>
      <c r="Q23" s="34"/>
      <c r="R23" s="176"/>
      <c r="S23" s="40"/>
      <c r="T23" s="43"/>
      <c r="U23" s="59"/>
      <c r="V23" s="59"/>
      <c r="W23" s="46"/>
      <c r="X23" s="59"/>
      <c r="Y23" s="56"/>
      <c r="Z23" s="179"/>
      <c r="AA23" s="181"/>
      <c r="AB23" s="122"/>
      <c r="AC23" s="123"/>
      <c r="AD23" s="123"/>
      <c r="AE23" s="120"/>
      <c r="AF23" s="122"/>
      <c r="AG23" s="123"/>
      <c r="AH23" s="123"/>
      <c r="AI23" s="120"/>
      <c r="AJ23" s="117"/>
      <c r="AK23" s="26"/>
      <c r="AL23" s="309"/>
      <c r="AM23" s="126"/>
      <c r="AN23" s="127"/>
      <c r="AO23" s="95"/>
      <c r="AQ23" s="87"/>
      <c r="AR23" s="115">
        <v>50</v>
      </c>
    </row>
    <row r="24" spans="2:44" ht="13.5" customHeight="1" x14ac:dyDescent="0.15">
      <c r="B24" s="15" t="s">
        <v>39</v>
      </c>
      <c r="C24" s="101" t="str">
        <f>IF(E23="","",IF(AND(OR(S23&lt;&gt;"",S24&lt;&gt;"",S25&lt;&gt;"",S26&lt;&gt;""),SUM(T23:T26)&lt;&gt;0,SUM(U23:U26)&lt;&gt;0,SUM(V23:V26)&lt;&gt;0,SUM(X23:X26)&lt;&gt;0),"〇","×"))</f>
        <v/>
      </c>
      <c r="D24" s="86"/>
      <c r="E24" s="158"/>
      <c r="F24" s="159"/>
      <c r="G24" s="165"/>
      <c r="H24" s="166"/>
      <c r="I24" s="166"/>
      <c r="J24" s="166"/>
      <c r="K24" s="167"/>
      <c r="L24" s="169"/>
      <c r="M24" s="169"/>
      <c r="N24" s="172"/>
      <c r="O24" s="173"/>
      <c r="P24" s="175"/>
      <c r="Q24" s="55"/>
      <c r="R24" s="177"/>
      <c r="S24" s="41"/>
      <c r="T24" s="44"/>
      <c r="U24" s="60"/>
      <c r="V24" s="60"/>
      <c r="W24" s="47"/>
      <c r="X24" s="60"/>
      <c r="Y24" s="57"/>
      <c r="Z24" s="180"/>
      <c r="AA24" s="182"/>
      <c r="AB24" s="124"/>
      <c r="AC24" s="125"/>
      <c r="AD24" s="125"/>
      <c r="AE24" s="121"/>
      <c r="AF24" s="124"/>
      <c r="AG24" s="125"/>
      <c r="AH24" s="125"/>
      <c r="AI24" s="121"/>
      <c r="AJ24" s="118"/>
      <c r="AK24" s="76"/>
      <c r="AL24" s="310"/>
      <c r="AM24" s="128"/>
      <c r="AN24" s="129"/>
      <c r="AO24" s="96"/>
      <c r="AQ24" s="87"/>
      <c r="AR24" s="115">
        <v>60</v>
      </c>
    </row>
    <row r="25" spans="2:44" ht="13.5" customHeight="1" x14ac:dyDescent="0.35">
      <c r="B25" s="15" t="s">
        <v>40</v>
      </c>
      <c r="C25" s="102" t="str">
        <f>IF(E23="","",IF(OR(AND(AB23&lt;&gt;"",AE23&lt;&gt;"",AB25&lt;&gt;"",AC25&lt;&gt;"",AD25&lt;&gt;"",AE25&lt;&gt;""),AND(AB23="",AE23="",AB25="",AC25="",AD25="",AE25="")),"〇","×"))</f>
        <v/>
      </c>
      <c r="D25" s="78"/>
      <c r="E25" s="158"/>
      <c r="F25" s="159"/>
      <c r="G25" s="130"/>
      <c r="H25" s="131"/>
      <c r="I25" s="131"/>
      <c r="J25" s="131"/>
      <c r="K25" s="132"/>
      <c r="L25" s="136"/>
      <c r="M25" s="137"/>
      <c r="N25" s="137"/>
      <c r="O25" s="138"/>
      <c r="P25" s="139"/>
      <c r="Q25" s="141"/>
      <c r="R25" s="177"/>
      <c r="S25" s="41"/>
      <c r="T25" s="44"/>
      <c r="U25" s="60"/>
      <c r="V25" s="60"/>
      <c r="W25" s="47"/>
      <c r="X25" s="60"/>
      <c r="Y25" s="57"/>
      <c r="Z25" s="57"/>
      <c r="AA25" s="143"/>
      <c r="AB25" s="80"/>
      <c r="AC25" s="81"/>
      <c r="AD25" s="82"/>
      <c r="AE25" s="82"/>
      <c r="AF25" s="80"/>
      <c r="AG25" s="81"/>
      <c r="AH25" s="82"/>
      <c r="AI25" s="82"/>
      <c r="AJ25" s="118"/>
      <c r="AK25" s="77"/>
      <c r="AL25" s="310"/>
      <c r="AM25" s="145"/>
      <c r="AN25" s="147"/>
      <c r="AO25" s="96"/>
      <c r="AQ25" s="87"/>
      <c r="AR25" s="115">
        <v>100</v>
      </c>
    </row>
    <row r="26" spans="2:44" ht="13.5" customHeight="1" x14ac:dyDescent="0.15">
      <c r="B26" s="15" t="s">
        <v>47</v>
      </c>
      <c r="C26" s="101" t="str">
        <f>IF(E23="","",IF(AND(AF23&lt;&gt;"",AI23&lt;&gt;"",AF25&lt;&gt;"",AG25&lt;&gt;"",AH25&lt;&gt;"",AI25&lt;&gt;""),"〇","×"))</f>
        <v/>
      </c>
      <c r="D26" s="86"/>
      <c r="E26" s="160"/>
      <c r="F26" s="161"/>
      <c r="G26" s="133"/>
      <c r="H26" s="134"/>
      <c r="I26" s="134"/>
      <c r="J26" s="134"/>
      <c r="K26" s="135"/>
      <c r="L26" s="149"/>
      <c r="M26" s="150"/>
      <c r="N26" s="150"/>
      <c r="O26" s="151"/>
      <c r="P26" s="140"/>
      <c r="Q26" s="142"/>
      <c r="R26" s="178"/>
      <c r="S26" s="42"/>
      <c r="T26" s="45"/>
      <c r="U26" s="61"/>
      <c r="V26" s="61"/>
      <c r="W26" s="48"/>
      <c r="X26" s="61"/>
      <c r="Y26" s="58"/>
      <c r="Z26" s="58"/>
      <c r="AA26" s="144"/>
      <c r="AB26" s="152"/>
      <c r="AC26" s="153"/>
      <c r="AD26" s="153"/>
      <c r="AE26" s="154"/>
      <c r="AF26" s="152"/>
      <c r="AG26" s="153"/>
      <c r="AH26" s="153"/>
      <c r="AI26" s="155"/>
      <c r="AJ26" s="119"/>
      <c r="AK26" s="307"/>
      <c r="AL26" s="308"/>
      <c r="AM26" s="146"/>
      <c r="AN26" s="148"/>
      <c r="AO26" s="98" t="str">
        <f>IF(AM25&lt;AN25,"トリップ値が大きすぎます",IF(AI25&lt;AN25,"許容電流値が不足しています",IF(AB23="","",IF(AE25&lt;AN25,"許容電流値が不足しています",""))))</f>
        <v/>
      </c>
      <c r="AQ26" s="87"/>
      <c r="AR26" s="115">
        <v>225</v>
      </c>
    </row>
    <row r="27" spans="2:44" ht="13.5" customHeight="1" x14ac:dyDescent="0.35">
      <c r="B27" s="15" t="s">
        <v>48</v>
      </c>
      <c r="C27" s="100" t="str">
        <f>IF(E27="","",IF(OR(L27="",N27="",L29="",L30="",P27="",P29="",Q27="",AM27="",AM29="",AN29=""),"×","〇"))</f>
        <v/>
      </c>
      <c r="D27" s="11" t="str">
        <f>IF(AND(C27="〇",C28="〇",C29="〇",C30="〇"),"●",IF(OR(C27="",C28="",C29="",C30=""),"","×"))</f>
        <v/>
      </c>
      <c r="E27" s="156"/>
      <c r="F27" s="157"/>
      <c r="G27" s="162"/>
      <c r="H27" s="163"/>
      <c r="I27" s="163"/>
      <c r="J27" s="163"/>
      <c r="K27" s="164"/>
      <c r="L27" s="168"/>
      <c r="M27" s="168"/>
      <c r="N27" s="170"/>
      <c r="O27" s="171"/>
      <c r="P27" s="174"/>
      <c r="Q27" s="34"/>
      <c r="R27" s="176"/>
      <c r="S27" s="40"/>
      <c r="T27" s="43"/>
      <c r="U27" s="59"/>
      <c r="V27" s="59"/>
      <c r="W27" s="46"/>
      <c r="X27" s="59"/>
      <c r="Y27" s="56"/>
      <c r="Z27" s="179"/>
      <c r="AA27" s="181"/>
      <c r="AB27" s="122"/>
      <c r="AC27" s="123"/>
      <c r="AD27" s="123"/>
      <c r="AE27" s="120"/>
      <c r="AF27" s="122"/>
      <c r="AG27" s="123"/>
      <c r="AH27" s="123"/>
      <c r="AI27" s="120"/>
      <c r="AJ27" s="117"/>
      <c r="AK27" s="26"/>
      <c r="AL27" s="309"/>
      <c r="AM27" s="126"/>
      <c r="AN27" s="127"/>
      <c r="AO27" s="95"/>
      <c r="AQ27" s="87"/>
      <c r="AR27" s="115">
        <v>250</v>
      </c>
    </row>
    <row r="28" spans="2:44" ht="13.5" customHeight="1" x14ac:dyDescent="0.15">
      <c r="B28" s="15" t="s">
        <v>41</v>
      </c>
      <c r="C28" s="101" t="str">
        <f>IF(E27="","",IF(AND(OR(S27&lt;&gt;"",S28&lt;&gt;"",S29&lt;&gt;"",S30&lt;&gt;""),SUM(T27:T30)&lt;&gt;0,SUM(U27:U30)&lt;&gt;0,SUM(V27:V30)&lt;&gt;0,SUM(X27:X30)&lt;&gt;0),"〇","×"))</f>
        <v/>
      </c>
      <c r="D28" s="86"/>
      <c r="E28" s="158"/>
      <c r="F28" s="159"/>
      <c r="G28" s="165"/>
      <c r="H28" s="166"/>
      <c r="I28" s="166"/>
      <c r="J28" s="166"/>
      <c r="K28" s="167"/>
      <c r="L28" s="169"/>
      <c r="M28" s="169"/>
      <c r="N28" s="172"/>
      <c r="O28" s="173"/>
      <c r="P28" s="175"/>
      <c r="Q28" s="55"/>
      <c r="R28" s="177"/>
      <c r="S28" s="41"/>
      <c r="T28" s="44"/>
      <c r="U28" s="60"/>
      <c r="V28" s="60"/>
      <c r="W28" s="47"/>
      <c r="X28" s="60"/>
      <c r="Y28" s="57"/>
      <c r="Z28" s="180"/>
      <c r="AA28" s="182"/>
      <c r="AB28" s="124"/>
      <c r="AC28" s="125"/>
      <c r="AD28" s="125"/>
      <c r="AE28" s="121"/>
      <c r="AF28" s="124"/>
      <c r="AG28" s="125"/>
      <c r="AH28" s="125"/>
      <c r="AI28" s="121"/>
      <c r="AJ28" s="118"/>
      <c r="AK28" s="76"/>
      <c r="AL28" s="310"/>
      <c r="AM28" s="128"/>
      <c r="AN28" s="129"/>
      <c r="AO28" s="96"/>
      <c r="AQ28" s="87"/>
      <c r="AR28" s="115">
        <v>400</v>
      </c>
    </row>
    <row r="29" spans="2:44" ht="13.5" customHeight="1" x14ac:dyDescent="0.35">
      <c r="B29" s="15" t="s">
        <v>42</v>
      </c>
      <c r="C29" s="102" t="str">
        <f>IF(E27="","",IF(OR(AND(AB27&lt;&gt;"",AE27&lt;&gt;"",AB29&lt;&gt;"",AC29&lt;&gt;"",AD29&lt;&gt;"",AE29&lt;&gt;""),AND(AB27="",AE27="",AB29="",AC29="",AD29="",AE29="")),"〇","×"))</f>
        <v/>
      </c>
      <c r="D29" s="78"/>
      <c r="E29" s="158"/>
      <c r="F29" s="159"/>
      <c r="G29" s="130"/>
      <c r="H29" s="131"/>
      <c r="I29" s="131"/>
      <c r="J29" s="131"/>
      <c r="K29" s="132"/>
      <c r="L29" s="136"/>
      <c r="M29" s="137"/>
      <c r="N29" s="137"/>
      <c r="O29" s="138"/>
      <c r="P29" s="139"/>
      <c r="Q29" s="141"/>
      <c r="R29" s="177"/>
      <c r="S29" s="41"/>
      <c r="T29" s="44"/>
      <c r="U29" s="60"/>
      <c r="V29" s="60"/>
      <c r="W29" s="47"/>
      <c r="X29" s="60"/>
      <c r="Y29" s="57"/>
      <c r="Z29" s="57"/>
      <c r="AA29" s="143"/>
      <c r="AB29" s="80"/>
      <c r="AC29" s="81"/>
      <c r="AD29" s="82"/>
      <c r="AE29" s="82"/>
      <c r="AF29" s="80"/>
      <c r="AG29" s="81"/>
      <c r="AH29" s="82"/>
      <c r="AI29" s="82"/>
      <c r="AJ29" s="118"/>
      <c r="AK29" s="77"/>
      <c r="AL29" s="310"/>
      <c r="AM29" s="145"/>
      <c r="AN29" s="147"/>
      <c r="AO29" s="96"/>
      <c r="AQ29" s="87"/>
      <c r="AR29" s="115">
        <v>600</v>
      </c>
    </row>
    <row r="30" spans="2:44" ht="13.5" customHeight="1" x14ac:dyDescent="0.15">
      <c r="B30" s="15" t="s">
        <v>43</v>
      </c>
      <c r="C30" s="101" t="str">
        <f>IF(E27="","",IF(AND(AF27&lt;&gt;"",AI27&lt;&gt;"",AF29&lt;&gt;"",AG29&lt;&gt;"",AH29&lt;&gt;"",AI29&lt;&gt;""),"〇","×"))</f>
        <v/>
      </c>
      <c r="D30" s="86"/>
      <c r="E30" s="160"/>
      <c r="F30" s="161"/>
      <c r="G30" s="133"/>
      <c r="H30" s="134"/>
      <c r="I30" s="134"/>
      <c r="J30" s="134"/>
      <c r="K30" s="135"/>
      <c r="L30" s="149"/>
      <c r="M30" s="150"/>
      <c r="N30" s="150"/>
      <c r="O30" s="151"/>
      <c r="P30" s="140"/>
      <c r="Q30" s="142"/>
      <c r="R30" s="178"/>
      <c r="S30" s="42"/>
      <c r="T30" s="45"/>
      <c r="U30" s="61"/>
      <c r="V30" s="61"/>
      <c r="W30" s="48"/>
      <c r="X30" s="61"/>
      <c r="Y30" s="58"/>
      <c r="Z30" s="58"/>
      <c r="AA30" s="144"/>
      <c r="AB30" s="152"/>
      <c r="AC30" s="153"/>
      <c r="AD30" s="153"/>
      <c r="AE30" s="154"/>
      <c r="AF30" s="152"/>
      <c r="AG30" s="153"/>
      <c r="AH30" s="153"/>
      <c r="AI30" s="155"/>
      <c r="AJ30" s="119"/>
      <c r="AK30" s="307"/>
      <c r="AL30" s="308"/>
      <c r="AM30" s="146"/>
      <c r="AN30" s="148"/>
      <c r="AO30" s="98" t="str">
        <f>IF(AM29&lt;AN29,"トリップ値が大きすぎます",IF(AI29&lt;AN29,"許容電流値が不足しています",IF(AB27="","",IF(AE29&lt;AN29,"許容電流値が不足しています",""))))</f>
        <v/>
      </c>
      <c r="AQ30" s="87"/>
      <c r="AR30" s="115">
        <v>800</v>
      </c>
    </row>
    <row r="31" spans="2:44" ht="13.5" customHeight="1" x14ac:dyDescent="0.35">
      <c r="B31" s="15" t="s">
        <v>44</v>
      </c>
      <c r="C31" s="100" t="str">
        <f>IF(E31="","",IF(OR(L31="",N31="",L33="",L34="",P31="",P33="",Q31="",AM31="",AM33="",AN33=""),"×","〇"))</f>
        <v/>
      </c>
      <c r="D31" s="11" t="str">
        <f>IF(AND(C31="〇",C32="〇",C33="〇",C34="〇"),"●",IF(OR(C31="",C32="",C33="",C34=""),"","×"))</f>
        <v/>
      </c>
      <c r="E31" s="156"/>
      <c r="F31" s="157"/>
      <c r="G31" s="162"/>
      <c r="H31" s="163"/>
      <c r="I31" s="163"/>
      <c r="J31" s="163"/>
      <c r="K31" s="164"/>
      <c r="L31" s="168"/>
      <c r="M31" s="168"/>
      <c r="N31" s="170"/>
      <c r="O31" s="171"/>
      <c r="P31" s="174"/>
      <c r="Q31" s="34"/>
      <c r="R31" s="176"/>
      <c r="S31" s="40"/>
      <c r="T31" s="43"/>
      <c r="U31" s="59"/>
      <c r="V31" s="59"/>
      <c r="W31" s="46"/>
      <c r="X31" s="59"/>
      <c r="Y31" s="56"/>
      <c r="Z31" s="179"/>
      <c r="AA31" s="181"/>
      <c r="AB31" s="122"/>
      <c r="AC31" s="123"/>
      <c r="AD31" s="123"/>
      <c r="AE31" s="120"/>
      <c r="AF31" s="122"/>
      <c r="AG31" s="123"/>
      <c r="AH31" s="123"/>
      <c r="AI31" s="120"/>
      <c r="AJ31" s="117"/>
      <c r="AK31" s="26"/>
      <c r="AL31" s="309"/>
      <c r="AM31" s="126"/>
      <c r="AN31" s="127"/>
      <c r="AO31" s="95"/>
      <c r="AQ31" s="87"/>
      <c r="AR31" s="115">
        <v>1000</v>
      </c>
    </row>
    <row r="32" spans="2:44" ht="13.5" customHeight="1" x14ac:dyDescent="0.15">
      <c r="B32" s="15"/>
      <c r="C32" s="101" t="str">
        <f>IF(E31="","",IF(AND(OR(S31&lt;&gt;"",S32&lt;&gt;"",S33&lt;&gt;"",S34&lt;&gt;""),SUM(T31:T34)&lt;&gt;0,SUM(U31:U34)&lt;&gt;0,SUM(V31:V34)&lt;&gt;0,SUM(X31:X34)&lt;&gt;0),"〇","×"))</f>
        <v/>
      </c>
      <c r="D32" s="86"/>
      <c r="E32" s="158"/>
      <c r="F32" s="159"/>
      <c r="G32" s="165"/>
      <c r="H32" s="166"/>
      <c r="I32" s="166"/>
      <c r="J32" s="166"/>
      <c r="K32" s="167"/>
      <c r="L32" s="169"/>
      <c r="M32" s="169"/>
      <c r="N32" s="172"/>
      <c r="O32" s="173"/>
      <c r="P32" s="175"/>
      <c r="Q32" s="55"/>
      <c r="R32" s="177"/>
      <c r="S32" s="41"/>
      <c r="T32" s="44"/>
      <c r="U32" s="60"/>
      <c r="V32" s="60"/>
      <c r="W32" s="47"/>
      <c r="X32" s="60"/>
      <c r="Y32" s="57"/>
      <c r="Z32" s="180"/>
      <c r="AA32" s="182"/>
      <c r="AB32" s="124"/>
      <c r="AC32" s="125"/>
      <c r="AD32" s="125"/>
      <c r="AE32" s="121"/>
      <c r="AF32" s="124"/>
      <c r="AG32" s="125"/>
      <c r="AH32" s="125"/>
      <c r="AI32" s="121"/>
      <c r="AJ32" s="118"/>
      <c r="AK32" s="76"/>
      <c r="AL32" s="310"/>
      <c r="AM32" s="128"/>
      <c r="AN32" s="129"/>
      <c r="AO32" s="96"/>
      <c r="AQ32" s="87"/>
      <c r="AR32" s="115">
        <v>1200</v>
      </c>
    </row>
    <row r="33" spans="2:44" ht="13.5" customHeight="1" x14ac:dyDescent="0.35">
      <c r="B33" s="15"/>
      <c r="C33" s="102" t="str">
        <f>IF(E31="","",IF(OR(AND(AB31&lt;&gt;"",AE31&lt;&gt;"",AB33&lt;&gt;"",AC33&lt;&gt;"",AD33&lt;&gt;"",AE33&lt;&gt;""),AND(AB31="",AE31="",AB33="",AC33="",AD33="",AE33="")),"〇","×"))</f>
        <v/>
      </c>
      <c r="D33" s="78"/>
      <c r="E33" s="158"/>
      <c r="F33" s="159"/>
      <c r="G33" s="130"/>
      <c r="H33" s="131"/>
      <c r="I33" s="131"/>
      <c r="J33" s="131"/>
      <c r="K33" s="132"/>
      <c r="L33" s="136"/>
      <c r="M33" s="137"/>
      <c r="N33" s="137"/>
      <c r="O33" s="138"/>
      <c r="P33" s="139"/>
      <c r="Q33" s="141"/>
      <c r="R33" s="177"/>
      <c r="S33" s="41"/>
      <c r="T33" s="44"/>
      <c r="U33" s="60"/>
      <c r="V33" s="60"/>
      <c r="W33" s="47"/>
      <c r="X33" s="60"/>
      <c r="Y33" s="57"/>
      <c r="Z33" s="57"/>
      <c r="AA33" s="143"/>
      <c r="AB33" s="80"/>
      <c r="AC33" s="81"/>
      <c r="AD33" s="82"/>
      <c r="AE33" s="82"/>
      <c r="AF33" s="80"/>
      <c r="AG33" s="81"/>
      <c r="AH33" s="82"/>
      <c r="AI33" s="82"/>
      <c r="AJ33" s="118"/>
      <c r="AK33" s="77"/>
      <c r="AL33" s="310"/>
      <c r="AM33" s="145"/>
      <c r="AN33" s="147"/>
      <c r="AO33" s="96"/>
      <c r="AR33" s="115">
        <v>1600</v>
      </c>
    </row>
    <row r="34" spans="2:44" ht="13.5" customHeight="1" x14ac:dyDescent="0.15">
      <c r="B34" s="10" t="s">
        <v>15</v>
      </c>
      <c r="C34" s="101" t="str">
        <f>IF(E31="","",IF(AND(AF31&lt;&gt;"",AI31&lt;&gt;"",AF33&lt;&gt;"",AG33&lt;&gt;"",AH33&lt;&gt;"",AI33&lt;&gt;""),"〇","×"))</f>
        <v/>
      </c>
      <c r="D34" s="86"/>
      <c r="E34" s="160"/>
      <c r="F34" s="161"/>
      <c r="G34" s="133"/>
      <c r="H34" s="134"/>
      <c r="I34" s="134"/>
      <c r="J34" s="134"/>
      <c r="K34" s="135"/>
      <c r="L34" s="149"/>
      <c r="M34" s="150"/>
      <c r="N34" s="150"/>
      <c r="O34" s="151"/>
      <c r="P34" s="140"/>
      <c r="Q34" s="142"/>
      <c r="R34" s="178"/>
      <c r="S34" s="42"/>
      <c r="T34" s="45"/>
      <c r="U34" s="61"/>
      <c r="V34" s="61"/>
      <c r="W34" s="48"/>
      <c r="X34" s="61"/>
      <c r="Y34" s="58"/>
      <c r="Z34" s="58"/>
      <c r="AA34" s="144"/>
      <c r="AB34" s="152"/>
      <c r="AC34" s="153"/>
      <c r="AD34" s="153"/>
      <c r="AE34" s="154"/>
      <c r="AF34" s="152"/>
      <c r="AG34" s="153"/>
      <c r="AH34" s="153"/>
      <c r="AI34" s="155"/>
      <c r="AJ34" s="119"/>
      <c r="AK34" s="307"/>
      <c r="AL34" s="308"/>
      <c r="AM34" s="146"/>
      <c r="AN34" s="148"/>
      <c r="AO34" s="98" t="str">
        <f>IF(AM33&lt;AN33,"トリップ値が大きすぎます",IF(AI33&lt;AN33,"許容電流値が不足しています",IF(AB31="","",IF(AE33&lt;AN33,"許容電流値が不足しています",""))))</f>
        <v/>
      </c>
      <c r="AR34" s="115">
        <v>2000</v>
      </c>
    </row>
    <row r="35" spans="2:44" ht="13.5" customHeight="1" x14ac:dyDescent="0.35">
      <c r="B35" s="1" t="s">
        <v>26</v>
      </c>
      <c r="C35" s="100" t="str">
        <f>IF(E35="","",IF(OR(L35="",N35="",L37="",L38="",P35="",P37="",Q35="",AM35="",AM37="",AN37=""),"×","〇"))</f>
        <v/>
      </c>
      <c r="D35" s="11" t="str">
        <f>IF(AND(C35="〇",C36="〇",C37="〇",C38="〇"),"●",IF(OR(C35="",C36="",C37="",C38=""),"","×"))</f>
        <v/>
      </c>
      <c r="E35" s="156"/>
      <c r="F35" s="157"/>
      <c r="G35" s="162"/>
      <c r="H35" s="163"/>
      <c r="I35" s="163"/>
      <c r="J35" s="163"/>
      <c r="K35" s="164"/>
      <c r="L35" s="168"/>
      <c r="M35" s="168"/>
      <c r="N35" s="170"/>
      <c r="O35" s="171"/>
      <c r="P35" s="174"/>
      <c r="Q35" s="34"/>
      <c r="R35" s="176"/>
      <c r="S35" s="40"/>
      <c r="T35" s="43"/>
      <c r="U35" s="59"/>
      <c r="V35" s="59"/>
      <c r="W35" s="46"/>
      <c r="X35" s="59"/>
      <c r="Y35" s="56"/>
      <c r="Z35" s="179"/>
      <c r="AA35" s="181"/>
      <c r="AB35" s="122"/>
      <c r="AC35" s="123"/>
      <c r="AD35" s="123"/>
      <c r="AE35" s="120"/>
      <c r="AF35" s="122"/>
      <c r="AG35" s="123"/>
      <c r="AH35" s="123"/>
      <c r="AI35" s="120"/>
      <c r="AJ35" s="117"/>
      <c r="AK35" s="26"/>
      <c r="AL35" s="309"/>
      <c r="AM35" s="126"/>
      <c r="AN35" s="127"/>
      <c r="AO35" s="95"/>
      <c r="AR35" s="115">
        <v>2500</v>
      </c>
    </row>
    <row r="36" spans="2:44" ht="13.5" customHeight="1" x14ac:dyDescent="0.15">
      <c r="B36" s="1" t="s">
        <v>16</v>
      </c>
      <c r="C36" s="101" t="str">
        <f>IF(E35="","",IF(AND(OR(S35&lt;&gt;"",S36&lt;&gt;"",S37&lt;&gt;"",S38&lt;&gt;""),SUM(T35:T38)&lt;&gt;0,SUM(U35:U38)&lt;&gt;0,SUM(V35:V38)&lt;&gt;0,SUM(X35:X38)&lt;&gt;0),"〇","×"))</f>
        <v/>
      </c>
      <c r="D36" s="86"/>
      <c r="E36" s="158"/>
      <c r="F36" s="159"/>
      <c r="G36" s="165"/>
      <c r="H36" s="166"/>
      <c r="I36" s="166"/>
      <c r="J36" s="166"/>
      <c r="K36" s="167"/>
      <c r="L36" s="169"/>
      <c r="M36" s="169"/>
      <c r="N36" s="172"/>
      <c r="O36" s="173"/>
      <c r="P36" s="175"/>
      <c r="Q36" s="55"/>
      <c r="R36" s="177"/>
      <c r="S36" s="41"/>
      <c r="T36" s="44"/>
      <c r="U36" s="60"/>
      <c r="V36" s="60"/>
      <c r="W36" s="47"/>
      <c r="X36" s="60"/>
      <c r="Y36" s="57"/>
      <c r="Z36" s="180"/>
      <c r="AA36" s="182"/>
      <c r="AB36" s="124"/>
      <c r="AC36" s="125"/>
      <c r="AD36" s="125"/>
      <c r="AE36" s="121"/>
      <c r="AF36" s="124"/>
      <c r="AG36" s="125"/>
      <c r="AH36" s="125"/>
      <c r="AI36" s="121"/>
      <c r="AJ36" s="118"/>
      <c r="AK36" s="76"/>
      <c r="AL36" s="310"/>
      <c r="AM36" s="128"/>
      <c r="AN36" s="129"/>
      <c r="AO36" s="96"/>
      <c r="AR36" s="115">
        <v>3000</v>
      </c>
    </row>
    <row r="37" spans="2:44" ht="13.5" customHeight="1" x14ac:dyDescent="0.35">
      <c r="B37" s="1" t="s">
        <v>17</v>
      </c>
      <c r="C37" s="102" t="str">
        <f>IF(E35="","",IF(OR(AND(AB35&lt;&gt;"",AE35&lt;&gt;"",AB37&lt;&gt;"",AC37&lt;&gt;"",AD37&lt;&gt;"",AE37&lt;&gt;""),AND(AB35="",AE35="",AB37="",AC37="",AD37="",AE37="")),"〇","×"))</f>
        <v/>
      </c>
      <c r="D37" s="78"/>
      <c r="E37" s="158"/>
      <c r="F37" s="159"/>
      <c r="G37" s="130"/>
      <c r="H37" s="131"/>
      <c r="I37" s="131"/>
      <c r="J37" s="131"/>
      <c r="K37" s="132"/>
      <c r="L37" s="136"/>
      <c r="M37" s="137"/>
      <c r="N37" s="137"/>
      <c r="O37" s="138"/>
      <c r="P37" s="139"/>
      <c r="Q37" s="141"/>
      <c r="R37" s="177"/>
      <c r="S37" s="41"/>
      <c r="T37" s="44"/>
      <c r="U37" s="60"/>
      <c r="V37" s="60"/>
      <c r="W37" s="47"/>
      <c r="X37" s="60"/>
      <c r="Y37" s="57"/>
      <c r="Z37" s="57"/>
      <c r="AA37" s="143"/>
      <c r="AB37" s="80"/>
      <c r="AC37" s="81"/>
      <c r="AD37" s="82"/>
      <c r="AE37" s="82"/>
      <c r="AF37" s="80"/>
      <c r="AG37" s="81"/>
      <c r="AH37" s="82"/>
      <c r="AI37" s="82"/>
      <c r="AJ37" s="118"/>
      <c r="AK37" s="77"/>
      <c r="AL37" s="310"/>
      <c r="AM37" s="145"/>
      <c r="AN37" s="147"/>
      <c r="AO37" s="96"/>
      <c r="AR37" s="115">
        <v>3200</v>
      </c>
    </row>
    <row r="38" spans="2:44" ht="13.5" customHeight="1" x14ac:dyDescent="0.15">
      <c r="B38" s="1" t="s">
        <v>18</v>
      </c>
      <c r="C38" s="101" t="str">
        <f>IF(E35="","",IF(AND(AF35&lt;&gt;"",AI35&lt;&gt;"",AF37&lt;&gt;"",AG37&lt;&gt;"",AH37&lt;&gt;"",AI37&lt;&gt;""),"〇","×"))</f>
        <v/>
      </c>
      <c r="D38" s="86"/>
      <c r="E38" s="160"/>
      <c r="F38" s="161"/>
      <c r="G38" s="133"/>
      <c r="H38" s="134"/>
      <c r="I38" s="134"/>
      <c r="J38" s="134"/>
      <c r="K38" s="135"/>
      <c r="L38" s="149"/>
      <c r="M38" s="150"/>
      <c r="N38" s="150"/>
      <c r="O38" s="151"/>
      <c r="P38" s="140"/>
      <c r="Q38" s="142"/>
      <c r="R38" s="178"/>
      <c r="S38" s="42"/>
      <c r="T38" s="45"/>
      <c r="U38" s="61"/>
      <c r="V38" s="61"/>
      <c r="W38" s="48"/>
      <c r="X38" s="61"/>
      <c r="Y38" s="58"/>
      <c r="Z38" s="58"/>
      <c r="AA38" s="144"/>
      <c r="AB38" s="152"/>
      <c r="AC38" s="153"/>
      <c r="AD38" s="153"/>
      <c r="AE38" s="154"/>
      <c r="AF38" s="152"/>
      <c r="AG38" s="153"/>
      <c r="AH38" s="153"/>
      <c r="AI38" s="155"/>
      <c r="AJ38" s="119"/>
      <c r="AK38" s="307"/>
      <c r="AL38" s="308"/>
      <c r="AM38" s="146"/>
      <c r="AN38" s="148"/>
      <c r="AO38" s="98" t="str">
        <f>IF(AM37&lt;AN37,"トリップ値が大きすぎます",IF(AI37&lt;AN37,"許容電流値が不足しています",IF(AB35="","",IF(AE37&lt;AN37,"許容電流値が不足しています",""))))</f>
        <v/>
      </c>
      <c r="AR38" s="115">
        <v>4000</v>
      </c>
    </row>
    <row r="39" spans="2:44" ht="13.5" customHeight="1" x14ac:dyDescent="0.35">
      <c r="B39" s="1" t="s">
        <v>45</v>
      </c>
      <c r="C39" s="100" t="str">
        <f>IF(E39="","",IF(OR(L39="",N39="",L41="",L42="",P39="",P41="",Q39="",AM39="",AM41="",AN41=""),"×","〇"))</f>
        <v/>
      </c>
      <c r="D39" s="11" t="str">
        <f>IF(AND(C39="〇",C40="〇",C41="〇",C42="〇"),"●",IF(OR(C39="",C40="",C41="",C42=""),"","×"))</f>
        <v/>
      </c>
      <c r="E39" s="156"/>
      <c r="F39" s="157"/>
      <c r="G39" s="162"/>
      <c r="H39" s="163"/>
      <c r="I39" s="163"/>
      <c r="J39" s="163"/>
      <c r="K39" s="164"/>
      <c r="L39" s="168"/>
      <c r="M39" s="168"/>
      <c r="N39" s="170"/>
      <c r="O39" s="171"/>
      <c r="P39" s="174"/>
      <c r="Q39" s="34"/>
      <c r="R39" s="176"/>
      <c r="S39" s="40"/>
      <c r="T39" s="43"/>
      <c r="U39" s="59"/>
      <c r="V39" s="59"/>
      <c r="W39" s="46"/>
      <c r="X39" s="59"/>
      <c r="Y39" s="56"/>
      <c r="Z39" s="179"/>
      <c r="AA39" s="181"/>
      <c r="AB39" s="122"/>
      <c r="AC39" s="123"/>
      <c r="AD39" s="123"/>
      <c r="AE39" s="120"/>
      <c r="AF39" s="122"/>
      <c r="AG39" s="123"/>
      <c r="AH39" s="123"/>
      <c r="AI39" s="120"/>
      <c r="AJ39" s="117"/>
      <c r="AK39" s="26"/>
      <c r="AL39" s="309"/>
      <c r="AM39" s="126"/>
      <c r="AN39" s="127"/>
      <c r="AO39" s="95"/>
      <c r="AR39" s="115"/>
    </row>
    <row r="40" spans="2:44" ht="13.5" customHeight="1" x14ac:dyDescent="0.15">
      <c r="B40" s="1" t="s">
        <v>19</v>
      </c>
      <c r="C40" s="101" t="str">
        <f>IF(E39="","",IF(AND(OR(S39&lt;&gt;"",S40&lt;&gt;"",S41&lt;&gt;"",S42&lt;&gt;""),SUM(T39:T42)&lt;&gt;0,SUM(U39:U42)&lt;&gt;0,SUM(V39:V42)&lt;&gt;0,SUM(X39:X42)&lt;&gt;0),"〇","×"))</f>
        <v/>
      </c>
      <c r="D40" s="86"/>
      <c r="E40" s="158"/>
      <c r="F40" s="159"/>
      <c r="G40" s="165"/>
      <c r="H40" s="166"/>
      <c r="I40" s="166"/>
      <c r="J40" s="166"/>
      <c r="K40" s="167"/>
      <c r="L40" s="169"/>
      <c r="M40" s="169"/>
      <c r="N40" s="172"/>
      <c r="O40" s="173"/>
      <c r="P40" s="175"/>
      <c r="Q40" s="55"/>
      <c r="R40" s="177"/>
      <c r="S40" s="41"/>
      <c r="T40" s="44"/>
      <c r="U40" s="60"/>
      <c r="V40" s="60"/>
      <c r="W40" s="47"/>
      <c r="X40" s="60"/>
      <c r="Y40" s="57"/>
      <c r="Z40" s="180"/>
      <c r="AA40" s="182"/>
      <c r="AB40" s="124"/>
      <c r="AC40" s="125"/>
      <c r="AD40" s="125"/>
      <c r="AE40" s="121"/>
      <c r="AF40" s="124"/>
      <c r="AG40" s="125"/>
      <c r="AH40" s="125"/>
      <c r="AI40" s="121"/>
      <c r="AJ40" s="118"/>
      <c r="AK40" s="76"/>
      <c r="AL40" s="310"/>
      <c r="AM40" s="128"/>
      <c r="AN40" s="129"/>
      <c r="AO40" s="96"/>
      <c r="AR40" s="115">
        <v>630</v>
      </c>
    </row>
    <row r="41" spans="2:44" ht="13.5" customHeight="1" x14ac:dyDescent="0.35">
      <c r="B41" s="1" t="s">
        <v>20</v>
      </c>
      <c r="C41" s="102" t="str">
        <f>IF(E39="","",IF(OR(AND(AB39&lt;&gt;"",AE39&lt;&gt;"",AB41&lt;&gt;"",AC41&lt;&gt;"",AD41&lt;&gt;"",AE41&lt;&gt;""),AND(AB39="",AE39="",AB41="",AC41="",AD41="",AE41="")),"〇","×"))</f>
        <v/>
      </c>
      <c r="D41" s="78"/>
      <c r="E41" s="158"/>
      <c r="F41" s="159"/>
      <c r="G41" s="130"/>
      <c r="H41" s="131"/>
      <c r="I41" s="131"/>
      <c r="J41" s="131"/>
      <c r="K41" s="132"/>
      <c r="L41" s="136"/>
      <c r="M41" s="137"/>
      <c r="N41" s="137"/>
      <c r="O41" s="138"/>
      <c r="P41" s="139"/>
      <c r="Q41" s="141"/>
      <c r="R41" s="177"/>
      <c r="S41" s="41"/>
      <c r="T41" s="44"/>
      <c r="U41" s="60"/>
      <c r="V41" s="60"/>
      <c r="W41" s="47"/>
      <c r="X41" s="60"/>
      <c r="Y41" s="57"/>
      <c r="Z41" s="57"/>
      <c r="AA41" s="143"/>
      <c r="AB41" s="80"/>
      <c r="AC41" s="81"/>
      <c r="AD41" s="82"/>
      <c r="AE41" s="82"/>
      <c r="AF41" s="80"/>
      <c r="AG41" s="81"/>
      <c r="AH41" s="82"/>
      <c r="AI41" s="82"/>
      <c r="AJ41" s="118"/>
      <c r="AK41" s="77"/>
      <c r="AL41" s="310"/>
      <c r="AM41" s="145"/>
      <c r="AN41" s="147"/>
      <c r="AO41" s="96"/>
      <c r="AR41" s="115">
        <v>1250</v>
      </c>
    </row>
    <row r="42" spans="2:44" ht="13.5" customHeight="1" x14ac:dyDescent="0.15">
      <c r="B42" s="1" t="s">
        <v>21</v>
      </c>
      <c r="C42" s="101" t="str">
        <f>IF(E39="","",IF(AND(AF39&lt;&gt;"",AI39&lt;&gt;"",AF41&lt;&gt;"",AG41&lt;&gt;"",AH41&lt;&gt;"",AI41&lt;&gt;""),"〇","×"))</f>
        <v/>
      </c>
      <c r="D42" s="86"/>
      <c r="E42" s="160"/>
      <c r="F42" s="161"/>
      <c r="G42" s="133"/>
      <c r="H42" s="134"/>
      <c r="I42" s="134"/>
      <c r="J42" s="134"/>
      <c r="K42" s="135"/>
      <c r="L42" s="149"/>
      <c r="M42" s="150"/>
      <c r="N42" s="150"/>
      <c r="O42" s="151"/>
      <c r="P42" s="140"/>
      <c r="Q42" s="142"/>
      <c r="R42" s="178"/>
      <c r="S42" s="42"/>
      <c r="T42" s="45"/>
      <c r="U42" s="61"/>
      <c r="V42" s="61"/>
      <c r="W42" s="48"/>
      <c r="X42" s="61"/>
      <c r="Y42" s="58"/>
      <c r="Z42" s="58"/>
      <c r="AA42" s="144"/>
      <c r="AB42" s="152"/>
      <c r="AC42" s="153"/>
      <c r="AD42" s="153"/>
      <c r="AE42" s="154"/>
      <c r="AF42" s="152"/>
      <c r="AG42" s="153"/>
      <c r="AH42" s="153"/>
      <c r="AI42" s="155"/>
      <c r="AJ42" s="119"/>
      <c r="AK42" s="307"/>
      <c r="AL42" s="308"/>
      <c r="AM42" s="146"/>
      <c r="AN42" s="148"/>
      <c r="AO42" s="98" t="str">
        <f>IF(AM41&lt;AN41,"トリップ値が大きすぎます",IF(AI41&lt;AN41,"許容電流値が不足しています",IF(AB39="","",IF(AE41&lt;AN41,"許容電流値が不足しています",""))))</f>
        <v/>
      </c>
      <c r="AR42" s="115">
        <v>5000</v>
      </c>
    </row>
    <row r="43" spans="2:44" ht="13.5" customHeight="1" x14ac:dyDescent="0.35">
      <c r="B43" s="1" t="s">
        <v>22</v>
      </c>
      <c r="C43" s="100" t="str">
        <f>IF(E43="","",IF(OR(L43="",N43="",L45="",L46="",P43="",P45="",Q43="",AM43="",AM45="",AN45=""),"×","〇"))</f>
        <v/>
      </c>
      <c r="D43" s="11" t="str">
        <f>IF(AND(C43="〇",C44="〇",C45="〇",C46="〇"),"●",IF(OR(C43="",C44="",C45="",C46=""),"","×"))</f>
        <v/>
      </c>
      <c r="E43" s="156"/>
      <c r="F43" s="157"/>
      <c r="G43" s="162"/>
      <c r="H43" s="163"/>
      <c r="I43" s="163"/>
      <c r="J43" s="163"/>
      <c r="K43" s="164"/>
      <c r="L43" s="168"/>
      <c r="M43" s="168"/>
      <c r="N43" s="170"/>
      <c r="O43" s="171"/>
      <c r="P43" s="174"/>
      <c r="Q43" s="34"/>
      <c r="R43" s="176"/>
      <c r="S43" s="40"/>
      <c r="T43" s="43"/>
      <c r="U43" s="59"/>
      <c r="V43" s="59"/>
      <c r="W43" s="46"/>
      <c r="X43" s="59"/>
      <c r="Y43" s="56"/>
      <c r="Z43" s="179"/>
      <c r="AA43" s="181"/>
      <c r="AB43" s="122"/>
      <c r="AC43" s="123"/>
      <c r="AD43" s="123"/>
      <c r="AE43" s="120"/>
      <c r="AF43" s="122"/>
      <c r="AG43" s="123"/>
      <c r="AH43" s="123"/>
      <c r="AI43" s="120"/>
      <c r="AJ43" s="117"/>
      <c r="AK43" s="26"/>
      <c r="AL43" s="309"/>
      <c r="AM43" s="126"/>
      <c r="AN43" s="127"/>
      <c r="AO43" s="95"/>
      <c r="AR43" s="115">
        <v>6300</v>
      </c>
    </row>
    <row r="44" spans="2:44" ht="13.5" customHeight="1" x14ac:dyDescent="0.15">
      <c r="B44" s="1" t="s">
        <v>23</v>
      </c>
      <c r="C44" s="101" t="str">
        <f>IF(E43="","",IF(AND(OR(S43&lt;&gt;"",S44&lt;&gt;"",S45&lt;&gt;"",S46&lt;&gt;""),SUM(T43:T46)&lt;&gt;0,SUM(U43:U46)&lt;&gt;0,SUM(V43:V46)&lt;&gt;0,SUM(X43:X46)&lt;&gt;0),"〇","×"))</f>
        <v/>
      </c>
      <c r="D44" s="86"/>
      <c r="E44" s="158"/>
      <c r="F44" s="159"/>
      <c r="G44" s="165"/>
      <c r="H44" s="166"/>
      <c r="I44" s="166"/>
      <c r="J44" s="166"/>
      <c r="K44" s="167"/>
      <c r="L44" s="169"/>
      <c r="M44" s="169"/>
      <c r="N44" s="172"/>
      <c r="O44" s="173"/>
      <c r="P44" s="175"/>
      <c r="Q44" s="55"/>
      <c r="R44" s="177"/>
      <c r="S44" s="41"/>
      <c r="T44" s="44"/>
      <c r="U44" s="60"/>
      <c r="V44" s="60"/>
      <c r="W44" s="47"/>
      <c r="X44" s="60"/>
      <c r="Y44" s="57"/>
      <c r="Z44" s="180"/>
      <c r="AA44" s="182"/>
      <c r="AB44" s="124"/>
      <c r="AC44" s="125"/>
      <c r="AD44" s="125"/>
      <c r="AE44" s="121"/>
      <c r="AF44" s="124"/>
      <c r="AG44" s="125"/>
      <c r="AH44" s="125"/>
      <c r="AI44" s="121"/>
      <c r="AJ44" s="118"/>
      <c r="AK44" s="76"/>
      <c r="AL44" s="310"/>
      <c r="AM44" s="128"/>
      <c r="AN44" s="129"/>
      <c r="AO44" s="96"/>
      <c r="AR44" s="115"/>
    </row>
    <row r="45" spans="2:44" ht="13.5" customHeight="1" x14ac:dyDescent="0.35">
      <c r="B45" s="1" t="s">
        <v>24</v>
      </c>
      <c r="C45" s="102" t="str">
        <f>IF(E43="","",IF(OR(AND(AB43&lt;&gt;"",AE43&lt;&gt;"",AB45&lt;&gt;"",AC45&lt;&gt;"",AD45&lt;&gt;"",AE45&lt;&gt;""),AND(AB43="",AE43="",AB45="",AC45="",AD45="",AE45="")),"〇","×"))</f>
        <v/>
      </c>
      <c r="D45" s="78"/>
      <c r="E45" s="158"/>
      <c r="F45" s="159"/>
      <c r="G45" s="130"/>
      <c r="H45" s="131"/>
      <c r="I45" s="131"/>
      <c r="J45" s="131"/>
      <c r="K45" s="132"/>
      <c r="L45" s="136"/>
      <c r="M45" s="137"/>
      <c r="N45" s="137"/>
      <c r="O45" s="138"/>
      <c r="P45" s="139"/>
      <c r="Q45" s="141"/>
      <c r="R45" s="177"/>
      <c r="S45" s="41"/>
      <c r="T45" s="44"/>
      <c r="U45" s="60"/>
      <c r="V45" s="60"/>
      <c r="W45" s="47"/>
      <c r="X45" s="60"/>
      <c r="Y45" s="57"/>
      <c r="Z45" s="57"/>
      <c r="AA45" s="143"/>
      <c r="AB45" s="80"/>
      <c r="AC45" s="81"/>
      <c r="AD45" s="82"/>
      <c r="AE45" s="82"/>
      <c r="AF45" s="80"/>
      <c r="AG45" s="81"/>
      <c r="AH45" s="82"/>
      <c r="AI45" s="82"/>
      <c r="AJ45" s="118"/>
      <c r="AK45" s="77"/>
      <c r="AL45" s="310"/>
      <c r="AM45" s="145"/>
      <c r="AN45" s="147"/>
      <c r="AO45" s="96"/>
    </row>
    <row r="46" spans="2:44" ht="13.5" customHeight="1" x14ac:dyDescent="0.15">
      <c r="B46" s="1" t="s">
        <v>25</v>
      </c>
      <c r="C46" s="101" t="str">
        <f>IF(E43="","",IF(AND(AF43&lt;&gt;"",AI43&lt;&gt;"",AF45&lt;&gt;"",AG45&lt;&gt;"",AH45&lt;&gt;"",AI45&lt;&gt;""),"〇","×"))</f>
        <v/>
      </c>
      <c r="D46" s="86"/>
      <c r="E46" s="160"/>
      <c r="F46" s="161"/>
      <c r="G46" s="133"/>
      <c r="H46" s="134"/>
      <c r="I46" s="134"/>
      <c r="J46" s="134"/>
      <c r="K46" s="135"/>
      <c r="L46" s="149"/>
      <c r="M46" s="150"/>
      <c r="N46" s="150"/>
      <c r="O46" s="151"/>
      <c r="P46" s="140"/>
      <c r="Q46" s="142"/>
      <c r="R46" s="178"/>
      <c r="S46" s="42"/>
      <c r="T46" s="45"/>
      <c r="U46" s="61"/>
      <c r="V46" s="61"/>
      <c r="W46" s="48"/>
      <c r="X46" s="61"/>
      <c r="Y46" s="58"/>
      <c r="Z46" s="58"/>
      <c r="AA46" s="144"/>
      <c r="AB46" s="152"/>
      <c r="AC46" s="153"/>
      <c r="AD46" s="153"/>
      <c r="AE46" s="154"/>
      <c r="AF46" s="152"/>
      <c r="AG46" s="153"/>
      <c r="AH46" s="153"/>
      <c r="AI46" s="155"/>
      <c r="AJ46" s="119"/>
      <c r="AK46" s="307"/>
      <c r="AL46" s="308"/>
      <c r="AM46" s="146"/>
      <c r="AN46" s="148"/>
      <c r="AO46" s="98" t="str">
        <f>IF(AM45&lt;AN45,"トリップ値が大きすぎます",IF(AI45&lt;AN45,"許容電流値が不足しています",IF(AB43="","",IF(AE45&lt;AN45,"許容電流値が不足しています",""))))</f>
        <v/>
      </c>
    </row>
    <row r="47" spans="2:44" ht="13.5" customHeight="1" x14ac:dyDescent="0.35">
      <c r="B47" s="15"/>
      <c r="C47" s="100" t="str">
        <f>IF(E47="","",IF(OR(L47="",N47="",L49="",L50="",P47="",P49="",Q47="",AM47="",AM49="",AN49=""),"×","〇"))</f>
        <v/>
      </c>
      <c r="D47" s="11" t="str">
        <f>IF(AND(C47="〇",C48="〇",C49="〇",C50="〇"),"●",IF(OR(C47="",C48="",C49="",C50=""),"","×"))</f>
        <v/>
      </c>
      <c r="E47" s="156"/>
      <c r="F47" s="157"/>
      <c r="G47" s="162"/>
      <c r="H47" s="163"/>
      <c r="I47" s="163"/>
      <c r="J47" s="163"/>
      <c r="K47" s="164"/>
      <c r="L47" s="168"/>
      <c r="M47" s="168"/>
      <c r="N47" s="170"/>
      <c r="O47" s="171"/>
      <c r="P47" s="174"/>
      <c r="Q47" s="34"/>
      <c r="R47" s="176"/>
      <c r="S47" s="40"/>
      <c r="T47" s="43"/>
      <c r="U47" s="59"/>
      <c r="V47" s="59"/>
      <c r="W47" s="46"/>
      <c r="X47" s="59"/>
      <c r="Y47" s="56"/>
      <c r="Z47" s="179"/>
      <c r="AA47" s="181"/>
      <c r="AB47" s="122"/>
      <c r="AC47" s="123"/>
      <c r="AD47" s="123"/>
      <c r="AE47" s="120"/>
      <c r="AF47" s="122"/>
      <c r="AG47" s="123"/>
      <c r="AH47" s="123"/>
      <c r="AI47" s="120"/>
      <c r="AJ47" s="117"/>
      <c r="AK47" s="26"/>
      <c r="AL47" s="309"/>
      <c r="AM47" s="126"/>
      <c r="AN47" s="127"/>
      <c r="AO47" s="95"/>
    </row>
    <row r="48" spans="2:44" ht="13.5" customHeight="1" x14ac:dyDescent="0.15">
      <c r="B48" s="15"/>
      <c r="C48" s="101" t="str">
        <f>IF(E47="","",IF(AND(OR(S47&lt;&gt;"",S48&lt;&gt;"",S49&lt;&gt;"",S50&lt;&gt;""),SUM(T47:T50)&lt;&gt;0,SUM(U47:U50)&lt;&gt;0,SUM(V47:V50)&lt;&gt;0,SUM(X47:X50)&lt;&gt;0),"〇","×"))</f>
        <v/>
      </c>
      <c r="D48" s="86"/>
      <c r="E48" s="158"/>
      <c r="F48" s="159"/>
      <c r="G48" s="165"/>
      <c r="H48" s="166"/>
      <c r="I48" s="166"/>
      <c r="J48" s="166"/>
      <c r="K48" s="167"/>
      <c r="L48" s="169"/>
      <c r="M48" s="169"/>
      <c r="N48" s="172"/>
      <c r="O48" s="173"/>
      <c r="P48" s="175"/>
      <c r="Q48" s="55"/>
      <c r="R48" s="177"/>
      <c r="S48" s="41"/>
      <c r="T48" s="44"/>
      <c r="U48" s="60"/>
      <c r="V48" s="60"/>
      <c r="W48" s="47"/>
      <c r="X48" s="60"/>
      <c r="Y48" s="57"/>
      <c r="Z48" s="180"/>
      <c r="AA48" s="182"/>
      <c r="AB48" s="124"/>
      <c r="AC48" s="125"/>
      <c r="AD48" s="125"/>
      <c r="AE48" s="121"/>
      <c r="AF48" s="124"/>
      <c r="AG48" s="125"/>
      <c r="AH48" s="125"/>
      <c r="AI48" s="121"/>
      <c r="AJ48" s="118"/>
      <c r="AK48" s="76"/>
      <c r="AL48" s="310"/>
      <c r="AM48" s="128"/>
      <c r="AN48" s="129"/>
      <c r="AO48" s="96"/>
    </row>
    <row r="49" spans="3:41" ht="13.5" customHeight="1" x14ac:dyDescent="0.35">
      <c r="C49" s="102" t="str">
        <f>IF(E47="","",IF(OR(AND(AB47&lt;&gt;"",AE47&lt;&gt;"",AB49&lt;&gt;"",AC49&lt;&gt;"",AD49&lt;&gt;"",AE49&lt;&gt;""),AND(AB47="",AE47="",AB49="",AC49="",AD49="",AE49="")),"〇","×"))</f>
        <v/>
      </c>
      <c r="D49" s="78"/>
      <c r="E49" s="158"/>
      <c r="F49" s="159"/>
      <c r="G49" s="130"/>
      <c r="H49" s="131"/>
      <c r="I49" s="131"/>
      <c r="J49" s="131"/>
      <c r="K49" s="132"/>
      <c r="L49" s="136"/>
      <c r="M49" s="137"/>
      <c r="N49" s="137"/>
      <c r="O49" s="138"/>
      <c r="P49" s="139"/>
      <c r="Q49" s="141"/>
      <c r="R49" s="177"/>
      <c r="S49" s="41"/>
      <c r="T49" s="44"/>
      <c r="U49" s="60"/>
      <c r="V49" s="60"/>
      <c r="W49" s="47"/>
      <c r="X49" s="60"/>
      <c r="Y49" s="57"/>
      <c r="Z49" s="57"/>
      <c r="AA49" s="143"/>
      <c r="AB49" s="80"/>
      <c r="AC49" s="81"/>
      <c r="AD49" s="82"/>
      <c r="AE49" s="82"/>
      <c r="AF49" s="80"/>
      <c r="AG49" s="81"/>
      <c r="AH49" s="82"/>
      <c r="AI49" s="82"/>
      <c r="AJ49" s="118"/>
      <c r="AK49" s="77"/>
      <c r="AL49" s="310"/>
      <c r="AM49" s="145"/>
      <c r="AN49" s="147"/>
      <c r="AO49" s="96"/>
    </row>
    <row r="50" spans="3:41" ht="13.5" customHeight="1" x14ac:dyDescent="0.15">
      <c r="C50" s="102" t="str">
        <f>IF(E47="","",IF(AND(AF47&lt;&gt;"",AI47&lt;&gt;"",AF49&lt;&gt;"",AG49&lt;&gt;"",AH49&lt;&gt;"",AI49&lt;&gt;""),"〇","×"))</f>
        <v/>
      </c>
      <c r="D50" s="86"/>
      <c r="E50" s="160"/>
      <c r="F50" s="161"/>
      <c r="G50" s="133"/>
      <c r="H50" s="134"/>
      <c r="I50" s="134"/>
      <c r="J50" s="134"/>
      <c r="K50" s="135"/>
      <c r="L50" s="149"/>
      <c r="M50" s="150"/>
      <c r="N50" s="150"/>
      <c r="O50" s="151"/>
      <c r="P50" s="140"/>
      <c r="Q50" s="142"/>
      <c r="R50" s="178"/>
      <c r="S50" s="42"/>
      <c r="T50" s="45"/>
      <c r="U50" s="61"/>
      <c r="V50" s="61"/>
      <c r="W50" s="48"/>
      <c r="X50" s="61"/>
      <c r="Y50" s="58"/>
      <c r="Z50" s="58"/>
      <c r="AA50" s="144"/>
      <c r="AB50" s="152"/>
      <c r="AC50" s="153"/>
      <c r="AD50" s="153"/>
      <c r="AE50" s="154"/>
      <c r="AF50" s="152"/>
      <c r="AG50" s="153"/>
      <c r="AH50" s="153"/>
      <c r="AI50" s="155"/>
      <c r="AJ50" s="119"/>
      <c r="AK50" s="307"/>
      <c r="AL50" s="308"/>
      <c r="AM50" s="146"/>
      <c r="AN50" s="148"/>
      <c r="AO50" s="98" t="str">
        <f>IF(AM49&lt;AN49,"トリップ値が大きすぎます",IF(AI49&lt;AN49,"許容電流値が不足しています",IF(AB47="","",IF(AE49&lt;AN49,"許容電流値が不足しています",""))))</f>
        <v/>
      </c>
    </row>
    <row r="51" spans="3:41" ht="15" customHeight="1" x14ac:dyDescent="0.15">
      <c r="C51" s="85"/>
      <c r="E51" s="12"/>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88"/>
      <c r="AJ51" s="6"/>
      <c r="AK51" s="6"/>
      <c r="AL51" s="6"/>
      <c r="AM51" s="6"/>
      <c r="AN51" s="6"/>
      <c r="AO51" s="97"/>
    </row>
    <row r="52" spans="3:41" ht="15" customHeight="1" x14ac:dyDescent="0.15">
      <c r="C52" s="85"/>
      <c r="E52" s="12"/>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89"/>
      <c r="AJ52" s="6"/>
      <c r="AK52" s="6"/>
      <c r="AL52" s="6"/>
      <c r="AM52" s="6"/>
      <c r="AN52" s="6"/>
      <c r="AO52" s="97"/>
    </row>
    <row r="53" spans="3:41" ht="15" customHeight="1" x14ac:dyDescent="0.15">
      <c r="C53" s="85"/>
      <c r="E53" s="12"/>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89"/>
      <c r="AJ53" s="6"/>
      <c r="AK53" s="6"/>
      <c r="AL53" s="6"/>
      <c r="AM53" s="6"/>
      <c r="AN53" s="6"/>
      <c r="AO53" s="97"/>
    </row>
    <row r="54" spans="3:41" ht="15" customHeight="1" x14ac:dyDescent="0.15">
      <c r="C54" s="85"/>
      <c r="E54" s="12"/>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89"/>
      <c r="AJ54" s="6"/>
      <c r="AK54" s="6"/>
      <c r="AL54" s="6"/>
      <c r="AM54" s="6"/>
      <c r="AN54" s="6"/>
      <c r="AO54" s="97"/>
    </row>
    <row r="55" spans="3:41" ht="15" customHeight="1" x14ac:dyDescent="0.15">
      <c r="C55" s="85"/>
      <c r="E55" s="12"/>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89"/>
      <c r="AJ55" s="6"/>
      <c r="AK55" s="6"/>
      <c r="AL55" s="6"/>
      <c r="AM55" s="6"/>
      <c r="AN55" s="6"/>
      <c r="AO55" s="97"/>
    </row>
    <row r="56" spans="3:41" ht="15" customHeight="1" x14ac:dyDescent="0.15">
      <c r="C56" s="85"/>
      <c r="E56" s="12"/>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89"/>
      <c r="AJ56" s="6"/>
      <c r="AK56" s="6"/>
      <c r="AL56" s="6"/>
      <c r="AM56" s="6"/>
      <c r="AN56" s="6"/>
      <c r="AO56" s="97"/>
    </row>
    <row r="57" spans="3:41" ht="15" customHeight="1" x14ac:dyDescent="0.15">
      <c r="C57" s="84"/>
      <c r="E57" s="12"/>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89"/>
      <c r="AJ57" s="6"/>
      <c r="AK57" s="6"/>
      <c r="AL57" s="6"/>
      <c r="AM57" s="6"/>
      <c r="AN57" s="6"/>
      <c r="AO57" s="97"/>
    </row>
    <row r="58" spans="3:41" ht="15" customHeight="1" x14ac:dyDescent="0.15">
      <c r="C58" s="84"/>
      <c r="E58" s="12"/>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89"/>
      <c r="AJ58" s="6"/>
      <c r="AK58" s="6"/>
      <c r="AL58" s="6"/>
      <c r="AM58" s="6"/>
      <c r="AN58" s="6"/>
      <c r="AO58" s="97"/>
    </row>
    <row r="59" spans="3:41" ht="15" customHeight="1" x14ac:dyDescent="0.15">
      <c r="E59" s="12"/>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89"/>
      <c r="AJ59" s="6"/>
      <c r="AK59" s="6"/>
      <c r="AL59" s="6"/>
      <c r="AM59" s="6"/>
      <c r="AN59" s="6"/>
      <c r="AO59" s="97"/>
    </row>
    <row r="60" spans="3:41" ht="15" customHeight="1" x14ac:dyDescent="0.15">
      <c r="E60" s="12"/>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89"/>
      <c r="AJ60" s="6"/>
      <c r="AK60" s="6"/>
      <c r="AL60" s="6"/>
      <c r="AM60" s="6"/>
      <c r="AN60" s="6"/>
      <c r="AO60" s="97"/>
    </row>
    <row r="61" spans="3:41" ht="15" customHeight="1" x14ac:dyDescent="0.15">
      <c r="E61" s="12"/>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89"/>
      <c r="AJ61" s="6"/>
      <c r="AK61" s="6"/>
      <c r="AL61" s="6"/>
      <c r="AM61" s="6"/>
      <c r="AN61" s="6"/>
      <c r="AO61" s="97"/>
    </row>
    <row r="62" spans="3:41" ht="15" customHeight="1" x14ac:dyDescent="0.15">
      <c r="E62" s="12"/>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89"/>
      <c r="AJ62" s="6"/>
      <c r="AK62" s="6"/>
      <c r="AL62" s="6"/>
      <c r="AM62" s="6"/>
      <c r="AN62" s="6"/>
      <c r="AO62" s="97"/>
    </row>
    <row r="63" spans="3:41" ht="15" customHeight="1" x14ac:dyDescent="0.15">
      <c r="E63" s="12"/>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89"/>
      <c r="AJ63" s="6"/>
      <c r="AK63" s="6"/>
      <c r="AL63" s="6"/>
      <c r="AM63" s="6"/>
      <c r="AN63" s="6"/>
      <c r="AO63" s="97"/>
    </row>
    <row r="64" spans="3:41" ht="15" customHeight="1" x14ac:dyDescent="0.15">
      <c r="E64" s="12"/>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89"/>
      <c r="AJ64" s="6"/>
      <c r="AK64" s="6"/>
      <c r="AL64" s="6"/>
      <c r="AM64" s="6"/>
      <c r="AN64" s="6"/>
      <c r="AO64" s="97"/>
    </row>
    <row r="65" spans="2:46" ht="15" customHeight="1" x14ac:dyDescent="0.15">
      <c r="E65" s="12"/>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89"/>
      <c r="AJ65" s="6"/>
      <c r="AK65" s="6"/>
      <c r="AL65" s="6"/>
      <c r="AM65" s="6"/>
      <c r="AN65" s="6"/>
      <c r="AO65" s="97"/>
    </row>
    <row r="66" spans="2:46" ht="15" customHeight="1" x14ac:dyDescent="0.15">
      <c r="E66" s="12"/>
      <c r="F66" s="6"/>
      <c r="G66" s="6"/>
      <c r="H66" s="6"/>
      <c r="I66" s="6"/>
      <c r="J66" s="6"/>
      <c r="K66" s="6"/>
      <c r="L66" s="6"/>
      <c r="M66" s="6"/>
      <c r="N66" s="6"/>
      <c r="O66" s="6"/>
      <c r="P66" s="6"/>
      <c r="Q66" s="6"/>
      <c r="R66" s="6"/>
      <c r="S66" s="6"/>
      <c r="T66" s="6"/>
      <c r="U66" s="6"/>
      <c r="V66" s="6"/>
      <c r="W66" s="6"/>
      <c r="X66" s="6" t="s">
        <v>185</v>
      </c>
      <c r="Y66" s="6"/>
      <c r="Z66" s="6"/>
      <c r="AA66" s="6"/>
      <c r="AB66" s="6"/>
      <c r="AC66" s="6"/>
      <c r="AD66" s="6"/>
      <c r="AE66" s="6"/>
      <c r="AF66" s="6"/>
      <c r="AG66" s="6"/>
      <c r="AH66" s="6"/>
      <c r="AI66" s="89"/>
      <c r="AJ66" s="6"/>
      <c r="AK66" s="6"/>
      <c r="AL66" s="6"/>
      <c r="AM66" s="6"/>
      <c r="AN66" s="6"/>
      <c r="AO66" s="97"/>
    </row>
    <row r="67" spans="2:46" ht="15" customHeight="1" x14ac:dyDescent="0.15">
      <c r="E67" s="2"/>
      <c r="F67" s="3"/>
      <c r="G67" s="3"/>
      <c r="H67" s="3"/>
      <c r="I67" s="3"/>
      <c r="J67" s="3"/>
      <c r="K67" s="3"/>
      <c r="L67" s="3"/>
      <c r="M67" s="3"/>
      <c r="N67" s="3"/>
      <c r="O67" s="3"/>
      <c r="P67" s="3"/>
      <c r="Q67" s="3"/>
      <c r="R67" s="3"/>
      <c r="S67" s="3"/>
      <c r="T67" s="3"/>
      <c r="U67" s="3"/>
      <c r="V67" s="3"/>
      <c r="W67" s="6"/>
      <c r="X67" s="6"/>
      <c r="Y67" s="6"/>
      <c r="Z67" s="6"/>
      <c r="AA67" s="6"/>
      <c r="AB67" s="6"/>
      <c r="AC67" s="6"/>
      <c r="AD67" s="6"/>
      <c r="AE67" s="6"/>
      <c r="AF67" s="6"/>
      <c r="AG67" s="6"/>
      <c r="AH67" s="6"/>
      <c r="AI67" s="90"/>
      <c r="AJ67" s="6"/>
      <c r="AK67" s="6"/>
      <c r="AL67" s="6"/>
      <c r="AM67" s="6"/>
      <c r="AN67" s="6"/>
      <c r="AO67" s="97"/>
    </row>
    <row r="68" spans="2:46" ht="15" customHeight="1" x14ac:dyDescent="0.15">
      <c r="E68" s="270" t="s">
        <v>183</v>
      </c>
      <c r="F68" s="271"/>
      <c r="G68" s="271"/>
      <c r="H68" s="271"/>
      <c r="I68" s="268" t="s">
        <v>32</v>
      </c>
      <c r="J68" s="268"/>
      <c r="K68" s="268"/>
      <c r="L68" s="268"/>
      <c r="M68" s="268"/>
      <c r="N68" s="268"/>
      <c r="O68" s="268"/>
      <c r="P68" s="268"/>
      <c r="Q68" s="268"/>
      <c r="R68" s="268"/>
      <c r="S68" s="268"/>
      <c r="T68" s="268"/>
      <c r="U68" s="268"/>
      <c r="V68" s="268"/>
      <c r="W68" s="268"/>
      <c r="X68" s="262" t="s">
        <v>184</v>
      </c>
      <c r="Y68" s="263"/>
      <c r="Z68" s="263"/>
      <c r="AA68" s="263"/>
      <c r="AB68" s="264"/>
      <c r="AC68" s="260" t="s">
        <v>33</v>
      </c>
      <c r="AD68" s="260"/>
      <c r="AE68" s="260"/>
      <c r="AF68" s="260"/>
      <c r="AG68" s="260"/>
      <c r="AH68" s="260"/>
      <c r="AI68" s="260"/>
      <c r="AJ68" s="260"/>
      <c r="AK68" s="109" t="s">
        <v>182</v>
      </c>
      <c r="AL68" s="258" t="s">
        <v>180</v>
      </c>
      <c r="AM68" s="259"/>
      <c r="AN68" s="254" t="s">
        <v>181</v>
      </c>
      <c r="AO68" s="255"/>
      <c r="AP68" s="105"/>
      <c r="AQ68" s="106"/>
      <c r="AR68" s="106"/>
      <c r="AS68" s="106"/>
      <c r="AT68" s="106"/>
    </row>
    <row r="69" spans="2:46" ht="27" customHeight="1" thickBot="1" x14ac:dyDescent="0.2">
      <c r="E69" s="272"/>
      <c r="F69" s="273"/>
      <c r="G69" s="273"/>
      <c r="H69" s="273"/>
      <c r="I69" s="269"/>
      <c r="J69" s="269"/>
      <c r="K69" s="269"/>
      <c r="L69" s="269"/>
      <c r="M69" s="269"/>
      <c r="N69" s="269"/>
      <c r="O69" s="269"/>
      <c r="P69" s="269"/>
      <c r="Q69" s="269"/>
      <c r="R69" s="269"/>
      <c r="S69" s="269"/>
      <c r="T69" s="269"/>
      <c r="U69" s="269"/>
      <c r="V69" s="269"/>
      <c r="W69" s="269"/>
      <c r="X69" s="265"/>
      <c r="Y69" s="266"/>
      <c r="Z69" s="266"/>
      <c r="AA69" s="266"/>
      <c r="AB69" s="267"/>
      <c r="AC69" s="261"/>
      <c r="AD69" s="261"/>
      <c r="AE69" s="261"/>
      <c r="AF69" s="261"/>
      <c r="AG69" s="261"/>
      <c r="AH69" s="261"/>
      <c r="AI69" s="261"/>
      <c r="AJ69" s="261"/>
      <c r="AK69" s="110"/>
      <c r="AL69" s="103"/>
      <c r="AM69" s="104"/>
      <c r="AN69" s="256"/>
      <c r="AO69" s="257"/>
      <c r="AP69" s="107"/>
      <c r="AQ69" s="108"/>
      <c r="AR69" s="108"/>
      <c r="AS69" s="108"/>
      <c r="AT69" s="108"/>
    </row>
    <row r="70" spans="2:46" ht="15" customHeight="1" x14ac:dyDescent="0.15">
      <c r="E70" s="223" t="s">
        <v>92</v>
      </c>
      <c r="F70" s="224"/>
      <c r="G70" s="229" t="s">
        <v>34</v>
      </c>
      <c r="H70" s="229"/>
      <c r="I70" s="229"/>
      <c r="J70" s="229"/>
      <c r="K70" s="229"/>
      <c r="L70" s="232" t="s">
        <v>2</v>
      </c>
      <c r="M70" s="233"/>
      <c r="N70" s="233"/>
      <c r="O70" s="234"/>
      <c r="P70" s="235" t="s">
        <v>105</v>
      </c>
      <c r="Q70" s="236"/>
      <c r="R70" s="237"/>
      <c r="S70" s="238" t="s">
        <v>121</v>
      </c>
      <c r="T70" s="236"/>
      <c r="U70" s="236"/>
      <c r="V70" s="236"/>
      <c r="W70" s="236"/>
      <c r="X70" s="236"/>
      <c r="Y70" s="236"/>
      <c r="Z70" s="236"/>
      <c r="AA70" s="237"/>
      <c r="AB70" s="239" t="s">
        <v>129</v>
      </c>
      <c r="AC70" s="240"/>
      <c r="AD70" s="240"/>
      <c r="AE70" s="240"/>
      <c r="AF70" s="239" t="s">
        <v>130</v>
      </c>
      <c r="AG70" s="240"/>
      <c r="AH70" s="240"/>
      <c r="AI70" s="241"/>
      <c r="AJ70" s="66" t="s">
        <v>137</v>
      </c>
      <c r="AK70" s="241" t="s">
        <v>143</v>
      </c>
      <c r="AL70" s="242"/>
      <c r="AM70" s="243" t="s">
        <v>144</v>
      </c>
      <c r="AN70" s="244"/>
      <c r="AO70" s="183" t="s">
        <v>150</v>
      </c>
      <c r="AP70" s="108"/>
      <c r="AQ70" s="108"/>
      <c r="AR70" s="108"/>
      <c r="AS70" s="108"/>
      <c r="AT70" s="108"/>
    </row>
    <row r="71" spans="2:46" ht="15" customHeight="1" x14ac:dyDescent="0.35">
      <c r="E71" s="225"/>
      <c r="F71" s="226"/>
      <c r="G71" s="230"/>
      <c r="H71" s="230"/>
      <c r="I71" s="230"/>
      <c r="J71" s="230"/>
      <c r="K71" s="230"/>
      <c r="L71" s="186" t="s">
        <v>3</v>
      </c>
      <c r="M71" s="187"/>
      <c r="N71" s="190" t="s">
        <v>91</v>
      </c>
      <c r="O71" s="191"/>
      <c r="P71" s="192" t="s">
        <v>102</v>
      </c>
      <c r="Q71" s="192"/>
      <c r="R71" s="51" t="s">
        <v>119</v>
      </c>
      <c r="S71" s="193" t="s">
        <v>120</v>
      </c>
      <c r="T71" s="194"/>
      <c r="U71" s="194"/>
      <c r="V71" s="194"/>
      <c r="W71" s="194"/>
      <c r="X71" s="194"/>
      <c r="Y71" s="194"/>
      <c r="Z71" s="195"/>
      <c r="AA71" s="54" t="s">
        <v>122</v>
      </c>
      <c r="AB71" s="196" t="s">
        <v>128</v>
      </c>
      <c r="AC71" s="197"/>
      <c r="AD71" s="198"/>
      <c r="AE71" s="63" t="s">
        <v>133</v>
      </c>
      <c r="AF71" s="196" t="s">
        <v>128</v>
      </c>
      <c r="AG71" s="197"/>
      <c r="AH71" s="198"/>
      <c r="AI71" s="63" t="s">
        <v>133</v>
      </c>
      <c r="AJ71" s="67" t="s">
        <v>138</v>
      </c>
      <c r="AK71" s="32" t="s">
        <v>152</v>
      </c>
      <c r="AL71" s="28" t="s">
        <v>155</v>
      </c>
      <c r="AM71" s="199" t="s">
        <v>145</v>
      </c>
      <c r="AN71" s="200"/>
      <c r="AO71" s="184"/>
      <c r="AP71" s="108"/>
      <c r="AQ71" s="108"/>
      <c r="AR71" s="108"/>
      <c r="AS71" s="108"/>
      <c r="AT71" s="108"/>
    </row>
    <row r="72" spans="2:46" ht="15" customHeight="1" x14ac:dyDescent="0.15">
      <c r="E72" s="225"/>
      <c r="F72" s="226"/>
      <c r="G72" s="230"/>
      <c r="H72" s="230"/>
      <c r="I72" s="230"/>
      <c r="J72" s="230"/>
      <c r="K72" s="230"/>
      <c r="L72" s="188"/>
      <c r="M72" s="189"/>
      <c r="N72" s="203" t="s">
        <v>93</v>
      </c>
      <c r="O72" s="204"/>
      <c r="P72" s="205" t="s">
        <v>96</v>
      </c>
      <c r="Q72" s="50" t="s">
        <v>98</v>
      </c>
      <c r="R72" s="206" t="s">
        <v>103</v>
      </c>
      <c r="S72" s="208" t="s">
        <v>106</v>
      </c>
      <c r="T72" s="211" t="s">
        <v>107</v>
      </c>
      <c r="U72" s="211" t="s">
        <v>111</v>
      </c>
      <c r="V72" s="211" t="s">
        <v>110</v>
      </c>
      <c r="W72" s="211" t="s">
        <v>108</v>
      </c>
      <c r="X72" s="211" t="s">
        <v>109</v>
      </c>
      <c r="Y72" s="211" t="s">
        <v>112</v>
      </c>
      <c r="Z72" s="32" t="s">
        <v>114</v>
      </c>
      <c r="AA72" s="53" t="s">
        <v>116</v>
      </c>
      <c r="AB72" s="215" t="s">
        <v>123</v>
      </c>
      <c r="AC72" s="62" t="s">
        <v>124</v>
      </c>
      <c r="AD72" s="62" t="s">
        <v>126</v>
      </c>
      <c r="AE72" s="217" t="s">
        <v>132</v>
      </c>
      <c r="AF72" s="215" t="s">
        <v>123</v>
      </c>
      <c r="AG72" s="62" t="s">
        <v>124</v>
      </c>
      <c r="AH72" s="62" t="s">
        <v>126</v>
      </c>
      <c r="AI72" s="217" t="s">
        <v>132</v>
      </c>
      <c r="AJ72" s="67" t="s">
        <v>139</v>
      </c>
      <c r="AK72" s="35" t="s">
        <v>153</v>
      </c>
      <c r="AL72" s="52" t="s">
        <v>151</v>
      </c>
      <c r="AM72" s="201"/>
      <c r="AN72" s="202"/>
      <c r="AO72" s="184"/>
      <c r="AP72" s="108"/>
      <c r="AQ72" s="108"/>
      <c r="AR72" s="108"/>
      <c r="AS72" s="108"/>
      <c r="AT72" s="108"/>
    </row>
    <row r="73" spans="2:46" ht="15" customHeight="1" x14ac:dyDescent="0.15">
      <c r="E73" s="225"/>
      <c r="F73" s="226"/>
      <c r="G73" s="230"/>
      <c r="H73" s="230"/>
      <c r="I73" s="230"/>
      <c r="J73" s="230"/>
      <c r="K73" s="230"/>
      <c r="L73" s="218" t="s">
        <v>94</v>
      </c>
      <c r="M73" s="219"/>
      <c r="N73" s="219"/>
      <c r="O73" s="220"/>
      <c r="P73" s="205"/>
      <c r="Q73" s="33" t="s">
        <v>99</v>
      </c>
      <c r="R73" s="207"/>
      <c r="S73" s="209"/>
      <c r="T73" s="212"/>
      <c r="U73" s="212"/>
      <c r="V73" s="212"/>
      <c r="W73" s="213"/>
      <c r="X73" s="213"/>
      <c r="Y73" s="213"/>
      <c r="Z73" s="32" t="s">
        <v>113</v>
      </c>
      <c r="AA73" s="49" t="s">
        <v>117</v>
      </c>
      <c r="AB73" s="216"/>
      <c r="AC73" s="29" t="s">
        <v>125</v>
      </c>
      <c r="AD73" s="29" t="s">
        <v>127</v>
      </c>
      <c r="AE73" s="217"/>
      <c r="AF73" s="216"/>
      <c r="AG73" s="29" t="s">
        <v>125</v>
      </c>
      <c r="AH73" s="29" t="s">
        <v>127</v>
      </c>
      <c r="AI73" s="217"/>
      <c r="AJ73" s="67" t="s">
        <v>140</v>
      </c>
      <c r="AK73" s="32" t="s">
        <v>154</v>
      </c>
      <c r="AL73" s="75" t="s">
        <v>156</v>
      </c>
      <c r="AM73" s="221" t="s">
        <v>128</v>
      </c>
      <c r="AN73" s="222"/>
      <c r="AO73" s="184"/>
      <c r="AP73" s="108"/>
      <c r="AQ73" s="108"/>
      <c r="AR73" s="108"/>
      <c r="AS73" s="108"/>
      <c r="AT73" s="108"/>
    </row>
    <row r="74" spans="2:46" ht="15" customHeight="1" x14ac:dyDescent="0.15">
      <c r="D74" s="9" t="str">
        <f>IF(OR(D75="×",D79="×",D83="×",D87="×",D91="×",D95="×",D99="×",D103="×",D107="×",D111="×",D115="×",D119="×",D123="×",D127="×",D131="×",D135="×"),"未",IF(OR(D75="●",D79="●",D83="●",D87="●",D91="●",D95="●",D99="●",D103="●",D107="●",D111="●",D115="●",D119="●",D123="●",D127="●",D131="●",D135="●"),"完",""))</f>
        <v/>
      </c>
      <c r="E74" s="227"/>
      <c r="F74" s="228"/>
      <c r="G74" s="231"/>
      <c r="H74" s="231"/>
      <c r="I74" s="231"/>
      <c r="J74" s="231"/>
      <c r="K74" s="231"/>
      <c r="L74" s="245" t="s">
        <v>95</v>
      </c>
      <c r="M74" s="246"/>
      <c r="N74" s="246"/>
      <c r="O74" s="247"/>
      <c r="P74" s="30" t="s">
        <v>97</v>
      </c>
      <c r="Q74" s="30" t="s">
        <v>100</v>
      </c>
      <c r="R74" s="36" t="s">
        <v>104</v>
      </c>
      <c r="S74" s="210"/>
      <c r="T74" s="79" t="s">
        <v>169</v>
      </c>
      <c r="U74" s="79" t="s">
        <v>169</v>
      </c>
      <c r="V74" s="79" t="s">
        <v>169</v>
      </c>
      <c r="W74" s="214"/>
      <c r="X74" s="214"/>
      <c r="Y74" s="214"/>
      <c r="Z74" s="31" t="s">
        <v>115</v>
      </c>
      <c r="AA74" s="36" t="s">
        <v>118</v>
      </c>
      <c r="AB74" s="248"/>
      <c r="AC74" s="249"/>
      <c r="AD74" s="249"/>
      <c r="AE74" s="250"/>
      <c r="AF74" s="248" t="s">
        <v>131</v>
      </c>
      <c r="AG74" s="249"/>
      <c r="AH74" s="249"/>
      <c r="AI74" s="251"/>
      <c r="AJ74" s="68" t="s">
        <v>141</v>
      </c>
      <c r="AK74" s="245" t="s">
        <v>157</v>
      </c>
      <c r="AL74" s="252"/>
      <c r="AM74" s="72" t="s">
        <v>147</v>
      </c>
      <c r="AN74" s="71" t="s">
        <v>148</v>
      </c>
      <c r="AO74" s="185"/>
      <c r="AP74" s="108"/>
      <c r="AQ74" s="108"/>
      <c r="AR74" s="108"/>
      <c r="AS74" s="108"/>
      <c r="AT74" s="108"/>
    </row>
    <row r="75" spans="2:46" ht="13.5" customHeight="1" x14ac:dyDescent="0.35">
      <c r="B75" s="84"/>
      <c r="C75" s="100" t="str">
        <f>IF(E75="","",IF(OR(L75="",N75="",L77="",L78="",P75="",P77="",Q75="",AM75="",AM77="",AN77=""),"×","〇"))</f>
        <v/>
      </c>
      <c r="D75" s="11" t="str">
        <f>IF(AND(C75="〇",C76="〇",C77="〇",C78="〇"),"●",IF(OR(C75="",C76="",C77="",C78=""),"","×"))</f>
        <v/>
      </c>
      <c r="E75" s="156"/>
      <c r="F75" s="157"/>
      <c r="G75" s="162"/>
      <c r="H75" s="163"/>
      <c r="I75" s="163"/>
      <c r="J75" s="163"/>
      <c r="K75" s="164"/>
      <c r="L75" s="168"/>
      <c r="M75" s="168"/>
      <c r="N75" s="170"/>
      <c r="O75" s="171"/>
      <c r="P75" s="174"/>
      <c r="Q75" s="34"/>
      <c r="R75" s="176"/>
      <c r="S75" s="40"/>
      <c r="T75" s="43"/>
      <c r="U75" s="59"/>
      <c r="V75" s="59"/>
      <c r="W75" s="46"/>
      <c r="X75" s="59"/>
      <c r="Y75" s="56"/>
      <c r="Z75" s="179"/>
      <c r="AA75" s="181"/>
      <c r="AB75" s="122"/>
      <c r="AC75" s="123"/>
      <c r="AD75" s="123"/>
      <c r="AE75" s="120"/>
      <c r="AF75" s="122"/>
      <c r="AG75" s="123"/>
      <c r="AH75" s="123"/>
      <c r="AI75" s="120"/>
      <c r="AJ75" s="117"/>
      <c r="AK75" s="26"/>
      <c r="AL75" s="309"/>
      <c r="AM75" s="126"/>
      <c r="AN75" s="127"/>
      <c r="AO75" s="95"/>
    </row>
    <row r="76" spans="2:46" ht="13.5" customHeight="1" x14ac:dyDescent="0.15">
      <c r="B76" s="84"/>
      <c r="C76" s="102" t="str">
        <f>IF(E75="","",IF(AND(OR(S75&lt;&gt;"",S76&lt;&gt;"",S77&lt;&gt;"",S78&lt;&gt;""),SUM(T75:T78)&lt;&gt;0,SUM(U75:U78)&lt;&gt;0,SUM(V75:V78)&lt;&gt;0,SUM(X75:X78)&lt;&gt;0),"〇","×"))</f>
        <v/>
      </c>
      <c r="D76" s="86"/>
      <c r="E76" s="158"/>
      <c r="F76" s="159"/>
      <c r="G76" s="165"/>
      <c r="H76" s="166"/>
      <c r="I76" s="166"/>
      <c r="J76" s="166"/>
      <c r="K76" s="167"/>
      <c r="L76" s="169"/>
      <c r="M76" s="169"/>
      <c r="N76" s="172"/>
      <c r="O76" s="173"/>
      <c r="P76" s="175"/>
      <c r="Q76" s="55"/>
      <c r="R76" s="177"/>
      <c r="S76" s="41"/>
      <c r="T76" s="44"/>
      <c r="U76" s="60"/>
      <c r="V76" s="60"/>
      <c r="W76" s="47"/>
      <c r="X76" s="60"/>
      <c r="Y76" s="57"/>
      <c r="Z76" s="180"/>
      <c r="AA76" s="182"/>
      <c r="AB76" s="124"/>
      <c r="AC76" s="125"/>
      <c r="AD76" s="125"/>
      <c r="AE76" s="121"/>
      <c r="AF76" s="124"/>
      <c r="AG76" s="125"/>
      <c r="AH76" s="125"/>
      <c r="AI76" s="121"/>
      <c r="AJ76" s="118"/>
      <c r="AK76" s="76"/>
      <c r="AL76" s="310"/>
      <c r="AM76" s="128"/>
      <c r="AN76" s="129"/>
      <c r="AO76" s="96"/>
    </row>
    <row r="77" spans="2:46" ht="13.5" customHeight="1" x14ac:dyDescent="0.35">
      <c r="C77" s="102" t="str">
        <f>IF(E75="","",IF(OR(AND(AB75&lt;&gt;"",AE75&lt;&gt;"",AB77&lt;&gt;"",AC77&lt;&gt;"",AD77&lt;&gt;"",AE77&lt;&gt;""),AND(AB75="",AE75="",AB77="",AC77="",AD77="",AE77="")),"〇","×"))</f>
        <v/>
      </c>
      <c r="D77" s="78"/>
      <c r="E77" s="158"/>
      <c r="F77" s="159"/>
      <c r="G77" s="130"/>
      <c r="H77" s="131"/>
      <c r="I77" s="131"/>
      <c r="J77" s="131"/>
      <c r="K77" s="132"/>
      <c r="L77" s="136"/>
      <c r="M77" s="137"/>
      <c r="N77" s="137"/>
      <c r="O77" s="138"/>
      <c r="P77" s="139"/>
      <c r="Q77" s="141"/>
      <c r="R77" s="177"/>
      <c r="S77" s="41"/>
      <c r="T77" s="44"/>
      <c r="U77" s="60"/>
      <c r="V77" s="60"/>
      <c r="W77" s="47"/>
      <c r="X77" s="60"/>
      <c r="Y77" s="57"/>
      <c r="Z77" s="57"/>
      <c r="AA77" s="143"/>
      <c r="AB77" s="80"/>
      <c r="AC77" s="81"/>
      <c r="AD77" s="82"/>
      <c r="AE77" s="82"/>
      <c r="AF77" s="80"/>
      <c r="AG77" s="81"/>
      <c r="AH77" s="82"/>
      <c r="AI77" s="82"/>
      <c r="AJ77" s="118"/>
      <c r="AK77" s="77"/>
      <c r="AL77" s="310"/>
      <c r="AM77" s="145"/>
      <c r="AN77" s="147"/>
      <c r="AO77" s="96"/>
    </row>
    <row r="78" spans="2:46" ht="13.5" customHeight="1" x14ac:dyDescent="0.15">
      <c r="C78" s="102" t="str">
        <f>IF(E75="","",IF(AND(AF75&lt;&gt;"",AI75&lt;&gt;"",AF77&lt;&gt;"",AG77&lt;&gt;"",AH77&lt;&gt;"",AI77&lt;&gt;""),"〇","×"))</f>
        <v/>
      </c>
      <c r="D78" s="86"/>
      <c r="E78" s="160"/>
      <c r="F78" s="161"/>
      <c r="G78" s="133"/>
      <c r="H78" s="134"/>
      <c r="I78" s="134"/>
      <c r="J78" s="134"/>
      <c r="K78" s="135"/>
      <c r="L78" s="149"/>
      <c r="M78" s="150"/>
      <c r="N78" s="150"/>
      <c r="O78" s="151"/>
      <c r="P78" s="140"/>
      <c r="Q78" s="142"/>
      <c r="R78" s="178"/>
      <c r="S78" s="42"/>
      <c r="T78" s="45"/>
      <c r="U78" s="61"/>
      <c r="V78" s="61"/>
      <c r="W78" s="48"/>
      <c r="X78" s="61"/>
      <c r="Y78" s="58"/>
      <c r="Z78" s="58"/>
      <c r="AA78" s="144"/>
      <c r="AB78" s="152"/>
      <c r="AC78" s="153"/>
      <c r="AD78" s="153"/>
      <c r="AE78" s="154"/>
      <c r="AF78" s="152"/>
      <c r="AG78" s="153"/>
      <c r="AH78" s="153"/>
      <c r="AI78" s="155"/>
      <c r="AJ78" s="119"/>
      <c r="AK78" s="307"/>
      <c r="AL78" s="308"/>
      <c r="AM78" s="146"/>
      <c r="AN78" s="148"/>
      <c r="AO78" s="98" t="str">
        <f>IF(AM77&lt;AN77,"トリップ値が大きすぎます",IF(AI77&lt;AN77,"許容電流値が不足しています",IF(AB75="","",IF(AE77&lt;AN77,"許容電流値が不足しています",""))))</f>
        <v/>
      </c>
    </row>
    <row r="79" spans="2:46" ht="13.5" customHeight="1" x14ac:dyDescent="0.35">
      <c r="B79" s="84"/>
      <c r="C79" s="100" t="str">
        <f>IF(E79="","",IF(OR(L79="",N79="",L81="",L82="",P79="",P81="",Q79="",AM79="",AM81="",AN81=""),"×","〇"))</f>
        <v/>
      </c>
      <c r="D79" s="11" t="str">
        <f>IF(AND(C79="〇",C80="〇",C81="〇",C82="〇"),"●",IF(OR(C79="",C80="",C81="",C82=""),"","×"))</f>
        <v/>
      </c>
      <c r="E79" s="156"/>
      <c r="F79" s="157"/>
      <c r="G79" s="162"/>
      <c r="H79" s="163"/>
      <c r="I79" s="163"/>
      <c r="J79" s="163"/>
      <c r="K79" s="164"/>
      <c r="L79" s="168"/>
      <c r="M79" s="168"/>
      <c r="N79" s="170"/>
      <c r="O79" s="171"/>
      <c r="P79" s="174"/>
      <c r="Q79" s="34"/>
      <c r="R79" s="176"/>
      <c r="S79" s="40"/>
      <c r="T79" s="43"/>
      <c r="U79" s="59"/>
      <c r="V79" s="59"/>
      <c r="W79" s="46"/>
      <c r="X79" s="59"/>
      <c r="Y79" s="56"/>
      <c r="Z79" s="179"/>
      <c r="AA79" s="181"/>
      <c r="AB79" s="122"/>
      <c r="AC79" s="123"/>
      <c r="AD79" s="123"/>
      <c r="AE79" s="120"/>
      <c r="AF79" s="122"/>
      <c r="AG79" s="123"/>
      <c r="AH79" s="123"/>
      <c r="AI79" s="120"/>
      <c r="AJ79" s="117"/>
      <c r="AK79" s="26"/>
      <c r="AL79" s="309"/>
      <c r="AM79" s="126"/>
      <c r="AN79" s="127"/>
      <c r="AO79" s="95"/>
    </row>
    <row r="80" spans="2:46" ht="13.5" customHeight="1" x14ac:dyDescent="0.15">
      <c r="B80" s="84"/>
      <c r="C80" s="102" t="str">
        <f>IF(E79="","",IF(AND(OR(S79&lt;&gt;"",S80&lt;&gt;"",S81&lt;&gt;"",S82&lt;&gt;""),SUM(T79:T82)&lt;&gt;0,SUM(U79:U82)&lt;&gt;0,SUM(V79:V82)&lt;&gt;0,SUM(X79:X82)&lt;&gt;0),"〇","×"))</f>
        <v/>
      </c>
      <c r="D80" s="86"/>
      <c r="E80" s="158"/>
      <c r="F80" s="159"/>
      <c r="G80" s="165"/>
      <c r="H80" s="166"/>
      <c r="I80" s="166"/>
      <c r="J80" s="166"/>
      <c r="K80" s="167"/>
      <c r="L80" s="169"/>
      <c r="M80" s="169"/>
      <c r="N80" s="172"/>
      <c r="O80" s="173"/>
      <c r="P80" s="175"/>
      <c r="Q80" s="55"/>
      <c r="R80" s="177"/>
      <c r="S80" s="41"/>
      <c r="T80" s="44"/>
      <c r="U80" s="60"/>
      <c r="V80" s="60"/>
      <c r="W80" s="47"/>
      <c r="X80" s="60"/>
      <c r="Y80" s="57"/>
      <c r="Z80" s="180"/>
      <c r="AA80" s="182"/>
      <c r="AB80" s="124"/>
      <c r="AC80" s="125"/>
      <c r="AD80" s="125"/>
      <c r="AE80" s="121"/>
      <c r="AF80" s="124"/>
      <c r="AG80" s="125"/>
      <c r="AH80" s="125"/>
      <c r="AI80" s="121"/>
      <c r="AJ80" s="118"/>
      <c r="AK80" s="76"/>
      <c r="AL80" s="310"/>
      <c r="AM80" s="128"/>
      <c r="AN80" s="129"/>
      <c r="AO80" s="96"/>
    </row>
    <row r="81" spans="2:41" ht="13.5" customHeight="1" x14ac:dyDescent="0.35">
      <c r="C81" s="102" t="str">
        <f>IF(E79="","",IF(OR(AND(AB79&lt;&gt;"",AE79&lt;&gt;"",AB81&lt;&gt;"",AC81&lt;&gt;"",AD81&lt;&gt;"",AE81&lt;&gt;""),AND(AB79="",AE79="",AB81="",AC81="",AD81="",AE81="")),"〇","×"))</f>
        <v/>
      </c>
      <c r="D81" s="78"/>
      <c r="E81" s="158"/>
      <c r="F81" s="159"/>
      <c r="G81" s="130"/>
      <c r="H81" s="131"/>
      <c r="I81" s="131"/>
      <c r="J81" s="131"/>
      <c r="K81" s="132"/>
      <c r="L81" s="136"/>
      <c r="M81" s="137"/>
      <c r="N81" s="137"/>
      <c r="O81" s="138"/>
      <c r="P81" s="139"/>
      <c r="Q81" s="141"/>
      <c r="R81" s="177"/>
      <c r="S81" s="41"/>
      <c r="T81" s="44"/>
      <c r="U81" s="60"/>
      <c r="V81" s="60"/>
      <c r="W81" s="47"/>
      <c r="X81" s="60"/>
      <c r="Y81" s="57"/>
      <c r="Z81" s="57"/>
      <c r="AA81" s="143"/>
      <c r="AB81" s="80"/>
      <c r="AC81" s="81"/>
      <c r="AD81" s="82"/>
      <c r="AE81" s="82"/>
      <c r="AF81" s="80"/>
      <c r="AG81" s="81"/>
      <c r="AH81" s="82"/>
      <c r="AI81" s="82"/>
      <c r="AJ81" s="118"/>
      <c r="AK81" s="77"/>
      <c r="AL81" s="310"/>
      <c r="AM81" s="145"/>
      <c r="AN81" s="147"/>
      <c r="AO81" s="96"/>
    </row>
    <row r="82" spans="2:41" ht="13.5" customHeight="1" x14ac:dyDescent="0.15">
      <c r="C82" s="102" t="str">
        <f>IF(E79="","",IF(AND(AF79&lt;&gt;"",AI79&lt;&gt;"",AF81&lt;&gt;"",AG81&lt;&gt;"",AH81&lt;&gt;"",AI81&lt;&gt;""),"〇","×"))</f>
        <v/>
      </c>
      <c r="D82" s="86"/>
      <c r="E82" s="160"/>
      <c r="F82" s="161"/>
      <c r="G82" s="133"/>
      <c r="H82" s="134"/>
      <c r="I82" s="134"/>
      <c r="J82" s="134"/>
      <c r="K82" s="135"/>
      <c r="L82" s="149"/>
      <c r="M82" s="150"/>
      <c r="N82" s="150"/>
      <c r="O82" s="151"/>
      <c r="P82" s="140"/>
      <c r="Q82" s="142"/>
      <c r="R82" s="178"/>
      <c r="S82" s="42"/>
      <c r="T82" s="45"/>
      <c r="U82" s="61"/>
      <c r="V82" s="61"/>
      <c r="W82" s="48"/>
      <c r="X82" s="61"/>
      <c r="Y82" s="58"/>
      <c r="Z82" s="58"/>
      <c r="AA82" s="144"/>
      <c r="AB82" s="152"/>
      <c r="AC82" s="153"/>
      <c r="AD82" s="153"/>
      <c r="AE82" s="154"/>
      <c r="AF82" s="152"/>
      <c r="AG82" s="153"/>
      <c r="AH82" s="153"/>
      <c r="AI82" s="155"/>
      <c r="AJ82" s="119"/>
      <c r="AK82" s="307"/>
      <c r="AL82" s="308"/>
      <c r="AM82" s="146"/>
      <c r="AN82" s="148"/>
      <c r="AO82" s="98" t="str">
        <f>IF(AM81&lt;AN81,"トリップ値が大きすぎます",IF(AI81&lt;AN81,"許容電流値が不足しています",IF(AB79="","",IF(AE81&lt;AN81,"許容電流値が不足しています",""))))</f>
        <v/>
      </c>
    </row>
    <row r="83" spans="2:41" ht="13.5" customHeight="1" x14ac:dyDescent="0.35">
      <c r="B83" s="84"/>
      <c r="C83" s="100" t="str">
        <f>IF(E83="","",IF(OR(L83="",N83="",L85="",L86="",P83="",P85="",Q83="",AM83="",AM85="",AN85=""),"×","〇"))</f>
        <v/>
      </c>
      <c r="D83" s="11" t="str">
        <f>IF(AND(C83="〇",C84="〇",C85="〇",C86="〇"),"●",IF(OR(C83="",C84="",C85="",C86=""),"","×"))</f>
        <v/>
      </c>
      <c r="E83" s="156"/>
      <c r="F83" s="157"/>
      <c r="G83" s="162"/>
      <c r="H83" s="163"/>
      <c r="I83" s="163"/>
      <c r="J83" s="163"/>
      <c r="K83" s="164"/>
      <c r="L83" s="168"/>
      <c r="M83" s="168"/>
      <c r="N83" s="170"/>
      <c r="O83" s="171"/>
      <c r="P83" s="174"/>
      <c r="Q83" s="34"/>
      <c r="R83" s="176"/>
      <c r="S83" s="40"/>
      <c r="T83" s="43"/>
      <c r="U83" s="59"/>
      <c r="V83" s="59"/>
      <c r="W83" s="46"/>
      <c r="X83" s="59"/>
      <c r="Y83" s="56"/>
      <c r="Z83" s="179"/>
      <c r="AA83" s="181"/>
      <c r="AB83" s="122"/>
      <c r="AC83" s="123"/>
      <c r="AD83" s="123"/>
      <c r="AE83" s="120"/>
      <c r="AF83" s="122"/>
      <c r="AG83" s="123"/>
      <c r="AH83" s="123"/>
      <c r="AI83" s="120"/>
      <c r="AJ83" s="117"/>
      <c r="AK83" s="26"/>
      <c r="AL83" s="309"/>
      <c r="AM83" s="126"/>
      <c r="AN83" s="127"/>
      <c r="AO83" s="95"/>
    </row>
    <row r="84" spans="2:41" ht="13.5" customHeight="1" x14ac:dyDescent="0.15">
      <c r="B84" s="84"/>
      <c r="C84" s="102" t="str">
        <f>IF(E83="","",IF(AND(OR(S83&lt;&gt;"",S84&lt;&gt;"",S85&lt;&gt;"",S86&lt;&gt;""),SUM(T83:T86)&lt;&gt;0,SUM(U83:U86)&lt;&gt;0,SUM(V83:V86)&lt;&gt;0,SUM(X83:X86)&lt;&gt;0),"〇","×"))</f>
        <v/>
      </c>
      <c r="D84" s="86"/>
      <c r="E84" s="158"/>
      <c r="F84" s="159"/>
      <c r="G84" s="165"/>
      <c r="H84" s="166"/>
      <c r="I84" s="166"/>
      <c r="J84" s="166"/>
      <c r="K84" s="167"/>
      <c r="L84" s="169"/>
      <c r="M84" s="169"/>
      <c r="N84" s="172"/>
      <c r="O84" s="173"/>
      <c r="P84" s="175"/>
      <c r="Q84" s="55"/>
      <c r="R84" s="177"/>
      <c r="S84" s="41"/>
      <c r="T84" s="44"/>
      <c r="U84" s="60"/>
      <c r="V84" s="60"/>
      <c r="W84" s="47"/>
      <c r="X84" s="60"/>
      <c r="Y84" s="57"/>
      <c r="Z84" s="180"/>
      <c r="AA84" s="182"/>
      <c r="AB84" s="124"/>
      <c r="AC84" s="125"/>
      <c r="AD84" s="125"/>
      <c r="AE84" s="121"/>
      <c r="AF84" s="124"/>
      <c r="AG84" s="125"/>
      <c r="AH84" s="125"/>
      <c r="AI84" s="121"/>
      <c r="AJ84" s="118"/>
      <c r="AK84" s="76"/>
      <c r="AL84" s="310"/>
      <c r="AM84" s="128"/>
      <c r="AN84" s="129"/>
      <c r="AO84" s="96"/>
    </row>
    <row r="85" spans="2:41" ht="13.5" customHeight="1" x14ac:dyDescent="0.35">
      <c r="C85" s="102" t="str">
        <f>IF(E83="","",IF(OR(AND(AB83&lt;&gt;"",AE83&lt;&gt;"",AB85&lt;&gt;"",AC85&lt;&gt;"",AD85&lt;&gt;"",AE85&lt;&gt;""),AND(AB83="",AE83="",AB85="",AC85="",AD85="",AE85="")),"〇","×"))</f>
        <v/>
      </c>
      <c r="D85" s="78"/>
      <c r="E85" s="158"/>
      <c r="F85" s="159"/>
      <c r="G85" s="130"/>
      <c r="H85" s="131"/>
      <c r="I85" s="131"/>
      <c r="J85" s="131"/>
      <c r="K85" s="132"/>
      <c r="L85" s="136"/>
      <c r="M85" s="137"/>
      <c r="N85" s="137"/>
      <c r="O85" s="138"/>
      <c r="P85" s="139"/>
      <c r="Q85" s="141"/>
      <c r="R85" s="177"/>
      <c r="S85" s="41"/>
      <c r="T85" s="44"/>
      <c r="U85" s="60"/>
      <c r="V85" s="60"/>
      <c r="W85" s="47"/>
      <c r="X85" s="60"/>
      <c r="Y85" s="57"/>
      <c r="Z85" s="57"/>
      <c r="AA85" s="143"/>
      <c r="AB85" s="80"/>
      <c r="AC85" s="81"/>
      <c r="AD85" s="82"/>
      <c r="AE85" s="82"/>
      <c r="AF85" s="80"/>
      <c r="AG85" s="81"/>
      <c r="AH85" s="82"/>
      <c r="AI85" s="82"/>
      <c r="AJ85" s="118"/>
      <c r="AK85" s="77"/>
      <c r="AL85" s="310"/>
      <c r="AM85" s="145"/>
      <c r="AN85" s="147"/>
      <c r="AO85" s="96"/>
    </row>
    <row r="86" spans="2:41" ht="13.5" customHeight="1" x14ac:dyDescent="0.15">
      <c r="C86" s="102" t="str">
        <f>IF(E83="","",IF(AND(AF83&lt;&gt;"",AI83&lt;&gt;"",AF85&lt;&gt;"",AG85&lt;&gt;"",AH85&lt;&gt;"",AI85&lt;&gt;""),"〇","×"))</f>
        <v/>
      </c>
      <c r="D86" s="86"/>
      <c r="E86" s="160"/>
      <c r="F86" s="161"/>
      <c r="G86" s="133"/>
      <c r="H86" s="134"/>
      <c r="I86" s="134"/>
      <c r="J86" s="134"/>
      <c r="K86" s="135"/>
      <c r="L86" s="149"/>
      <c r="M86" s="150"/>
      <c r="N86" s="150"/>
      <c r="O86" s="151"/>
      <c r="P86" s="140"/>
      <c r="Q86" s="142"/>
      <c r="R86" s="178"/>
      <c r="S86" s="42"/>
      <c r="T86" s="45"/>
      <c r="U86" s="61"/>
      <c r="V86" s="61"/>
      <c r="W86" s="48"/>
      <c r="X86" s="61"/>
      <c r="Y86" s="58"/>
      <c r="Z86" s="58"/>
      <c r="AA86" s="144"/>
      <c r="AB86" s="152"/>
      <c r="AC86" s="153"/>
      <c r="AD86" s="153"/>
      <c r="AE86" s="154"/>
      <c r="AF86" s="152"/>
      <c r="AG86" s="153"/>
      <c r="AH86" s="153"/>
      <c r="AI86" s="155"/>
      <c r="AJ86" s="119"/>
      <c r="AK86" s="307"/>
      <c r="AL86" s="308"/>
      <c r="AM86" s="146"/>
      <c r="AN86" s="148"/>
      <c r="AO86" s="98" t="str">
        <f>IF(AM85&lt;AN85,"トリップ値が大きすぎます",IF(AI85&lt;AN85,"許容電流値が不足しています",IF(AB83="","",IF(AE85&lt;AN85,"許容電流値が不足しています",""))))</f>
        <v/>
      </c>
    </row>
    <row r="87" spans="2:41" ht="13.5" customHeight="1" x14ac:dyDescent="0.35">
      <c r="B87" s="84"/>
      <c r="C87" s="100" t="str">
        <f>IF(E87="","",IF(OR(L87="",N87="",L89="",L90="",P87="",P89="",Q87="",AM87="",AM89="",AN89=""),"×","〇"))</f>
        <v/>
      </c>
      <c r="D87" s="11" t="str">
        <f>IF(AND(C87="〇",C88="〇",C89="〇",C90="〇"),"●",IF(OR(C87="",C88="",C89="",C90=""),"","×"))</f>
        <v/>
      </c>
      <c r="E87" s="156"/>
      <c r="F87" s="157"/>
      <c r="G87" s="162"/>
      <c r="H87" s="163"/>
      <c r="I87" s="163"/>
      <c r="J87" s="163"/>
      <c r="K87" s="164"/>
      <c r="L87" s="168"/>
      <c r="M87" s="168"/>
      <c r="N87" s="170"/>
      <c r="O87" s="171"/>
      <c r="P87" s="174"/>
      <c r="Q87" s="34"/>
      <c r="R87" s="176"/>
      <c r="S87" s="40"/>
      <c r="T87" s="43"/>
      <c r="U87" s="59"/>
      <c r="V87" s="59"/>
      <c r="W87" s="46"/>
      <c r="X87" s="59"/>
      <c r="Y87" s="56"/>
      <c r="Z87" s="179"/>
      <c r="AA87" s="181"/>
      <c r="AB87" s="122"/>
      <c r="AC87" s="123"/>
      <c r="AD87" s="123"/>
      <c r="AE87" s="120"/>
      <c r="AF87" s="122"/>
      <c r="AG87" s="123"/>
      <c r="AH87" s="123"/>
      <c r="AI87" s="120"/>
      <c r="AJ87" s="117"/>
      <c r="AK87" s="26"/>
      <c r="AL87" s="309"/>
      <c r="AM87" s="126"/>
      <c r="AN87" s="127"/>
      <c r="AO87" s="95"/>
    </row>
    <row r="88" spans="2:41" ht="13.5" customHeight="1" x14ac:dyDescent="0.15">
      <c r="B88" s="84"/>
      <c r="C88" s="102" t="str">
        <f>IF(E87="","",IF(AND(OR(S87&lt;&gt;"",S88&lt;&gt;"",S89&lt;&gt;"",S90&lt;&gt;""),SUM(T87:T90)&lt;&gt;0,SUM(U87:U90)&lt;&gt;0,SUM(V87:V90)&lt;&gt;0,SUM(X87:X90)&lt;&gt;0),"〇","×"))</f>
        <v/>
      </c>
      <c r="D88" s="86"/>
      <c r="E88" s="158"/>
      <c r="F88" s="159"/>
      <c r="G88" s="165"/>
      <c r="H88" s="166"/>
      <c r="I88" s="166"/>
      <c r="J88" s="166"/>
      <c r="K88" s="167"/>
      <c r="L88" s="169"/>
      <c r="M88" s="169"/>
      <c r="N88" s="172"/>
      <c r="O88" s="173"/>
      <c r="P88" s="175"/>
      <c r="Q88" s="55"/>
      <c r="R88" s="177"/>
      <c r="S88" s="41"/>
      <c r="T88" s="44"/>
      <c r="U88" s="60"/>
      <c r="V88" s="60"/>
      <c r="W88" s="47"/>
      <c r="X88" s="60"/>
      <c r="Y88" s="57"/>
      <c r="Z88" s="180"/>
      <c r="AA88" s="182"/>
      <c r="AB88" s="124"/>
      <c r="AC88" s="125"/>
      <c r="AD88" s="125"/>
      <c r="AE88" s="121"/>
      <c r="AF88" s="124"/>
      <c r="AG88" s="125"/>
      <c r="AH88" s="125"/>
      <c r="AI88" s="121"/>
      <c r="AJ88" s="118"/>
      <c r="AK88" s="76"/>
      <c r="AL88" s="310"/>
      <c r="AM88" s="128"/>
      <c r="AN88" s="129"/>
      <c r="AO88" s="96"/>
    </row>
    <row r="89" spans="2:41" ht="13.5" customHeight="1" x14ac:dyDescent="0.35">
      <c r="C89" s="102" t="str">
        <f>IF(E87="","",IF(OR(AND(AB87&lt;&gt;"",AE87&lt;&gt;"",AB89&lt;&gt;"",AC89&lt;&gt;"",AD89&lt;&gt;"",AE89&lt;&gt;""),AND(AB87="",AE87="",AB89="",AC89="",AD89="",AE89="")),"〇","×"))</f>
        <v/>
      </c>
      <c r="D89" s="78"/>
      <c r="E89" s="158"/>
      <c r="F89" s="159"/>
      <c r="G89" s="130"/>
      <c r="H89" s="131"/>
      <c r="I89" s="131"/>
      <c r="J89" s="131"/>
      <c r="K89" s="132"/>
      <c r="L89" s="136"/>
      <c r="M89" s="137"/>
      <c r="N89" s="137"/>
      <c r="O89" s="138"/>
      <c r="P89" s="139"/>
      <c r="Q89" s="141"/>
      <c r="R89" s="177"/>
      <c r="S89" s="41"/>
      <c r="T89" s="44"/>
      <c r="U89" s="60"/>
      <c r="V89" s="60"/>
      <c r="W89" s="47"/>
      <c r="X89" s="60"/>
      <c r="Y89" s="57"/>
      <c r="Z89" s="57"/>
      <c r="AA89" s="143"/>
      <c r="AB89" s="80"/>
      <c r="AC89" s="81"/>
      <c r="AD89" s="82"/>
      <c r="AE89" s="82"/>
      <c r="AF89" s="80"/>
      <c r="AG89" s="81"/>
      <c r="AH89" s="82"/>
      <c r="AI89" s="82"/>
      <c r="AJ89" s="118"/>
      <c r="AK89" s="77"/>
      <c r="AL89" s="310"/>
      <c r="AM89" s="145"/>
      <c r="AN89" s="147"/>
      <c r="AO89" s="96"/>
    </row>
    <row r="90" spans="2:41" ht="13.5" customHeight="1" x14ac:dyDescent="0.15">
      <c r="C90" s="102" t="str">
        <f>IF(E87="","",IF(AND(AF87&lt;&gt;"",AI87&lt;&gt;"",AF89&lt;&gt;"",AG89&lt;&gt;"",AH89&lt;&gt;"",AI89&lt;&gt;""),"〇","×"))</f>
        <v/>
      </c>
      <c r="D90" s="86"/>
      <c r="E90" s="160"/>
      <c r="F90" s="161"/>
      <c r="G90" s="133"/>
      <c r="H90" s="134"/>
      <c r="I90" s="134"/>
      <c r="J90" s="134"/>
      <c r="K90" s="135"/>
      <c r="L90" s="149"/>
      <c r="M90" s="150"/>
      <c r="N90" s="150"/>
      <c r="O90" s="151"/>
      <c r="P90" s="140"/>
      <c r="Q90" s="142"/>
      <c r="R90" s="178"/>
      <c r="S90" s="42"/>
      <c r="T90" s="45"/>
      <c r="U90" s="61"/>
      <c r="V90" s="61"/>
      <c r="W90" s="48"/>
      <c r="X90" s="61"/>
      <c r="Y90" s="58"/>
      <c r="Z90" s="58"/>
      <c r="AA90" s="144"/>
      <c r="AB90" s="152"/>
      <c r="AC90" s="153"/>
      <c r="AD90" s="153"/>
      <c r="AE90" s="154"/>
      <c r="AF90" s="152"/>
      <c r="AG90" s="153"/>
      <c r="AH90" s="153"/>
      <c r="AI90" s="155"/>
      <c r="AJ90" s="119"/>
      <c r="AK90" s="307"/>
      <c r="AL90" s="308"/>
      <c r="AM90" s="146"/>
      <c r="AN90" s="148"/>
      <c r="AO90" s="98" t="str">
        <f>IF(AM89&lt;AN89,"トリップ値が大きすぎます",IF(AI89&lt;AN89,"許容電流値が不足しています",IF(AB87="","",IF(AE89&lt;AN89,"許容電流値が不足しています",""))))</f>
        <v/>
      </c>
    </row>
    <row r="91" spans="2:41" ht="13.5" customHeight="1" x14ac:dyDescent="0.35">
      <c r="B91" s="84"/>
      <c r="C91" s="100" t="str">
        <f>IF(E91="","",IF(OR(L91="",N91="",L93="",L94="",P91="",P93="",Q91="",AM91="",AM93="",AN93=""),"×","〇"))</f>
        <v/>
      </c>
      <c r="D91" s="11" t="str">
        <f>IF(AND(C91="〇",C92="〇",C93="〇",C94="〇"),"●",IF(OR(C91="",C92="",C93="",C94=""),"","×"))</f>
        <v/>
      </c>
      <c r="E91" s="156"/>
      <c r="F91" s="157"/>
      <c r="G91" s="162"/>
      <c r="H91" s="163"/>
      <c r="I91" s="163"/>
      <c r="J91" s="163"/>
      <c r="K91" s="164"/>
      <c r="L91" s="168"/>
      <c r="M91" s="168"/>
      <c r="N91" s="170"/>
      <c r="O91" s="171"/>
      <c r="P91" s="174"/>
      <c r="Q91" s="34"/>
      <c r="R91" s="176"/>
      <c r="S91" s="40"/>
      <c r="T91" s="43"/>
      <c r="U91" s="59"/>
      <c r="V91" s="59"/>
      <c r="W91" s="46"/>
      <c r="X91" s="59"/>
      <c r="Y91" s="56"/>
      <c r="Z91" s="179"/>
      <c r="AA91" s="181"/>
      <c r="AB91" s="122"/>
      <c r="AC91" s="123"/>
      <c r="AD91" s="123"/>
      <c r="AE91" s="120"/>
      <c r="AF91" s="122"/>
      <c r="AG91" s="123"/>
      <c r="AH91" s="123"/>
      <c r="AI91" s="120"/>
      <c r="AJ91" s="117"/>
      <c r="AK91" s="26"/>
      <c r="AL91" s="309"/>
      <c r="AM91" s="126"/>
      <c r="AN91" s="127"/>
      <c r="AO91" s="95"/>
    </row>
    <row r="92" spans="2:41" ht="13.5" customHeight="1" x14ac:dyDescent="0.15">
      <c r="B92" s="84"/>
      <c r="C92" s="102" t="str">
        <f>IF(E91="","",IF(AND(OR(S91&lt;&gt;"",S92&lt;&gt;"",S93&lt;&gt;"",S94&lt;&gt;""),SUM(T91:T94)&lt;&gt;0,SUM(U91:U94)&lt;&gt;0,SUM(V91:V94)&lt;&gt;0,SUM(X91:X94)&lt;&gt;0),"〇","×"))</f>
        <v/>
      </c>
      <c r="D92" s="86"/>
      <c r="E92" s="158"/>
      <c r="F92" s="159"/>
      <c r="G92" s="165"/>
      <c r="H92" s="166"/>
      <c r="I92" s="166"/>
      <c r="J92" s="166"/>
      <c r="K92" s="167"/>
      <c r="L92" s="169"/>
      <c r="M92" s="169"/>
      <c r="N92" s="172"/>
      <c r="O92" s="173"/>
      <c r="P92" s="175"/>
      <c r="Q92" s="55"/>
      <c r="R92" s="177"/>
      <c r="S92" s="41"/>
      <c r="T92" s="44"/>
      <c r="U92" s="60"/>
      <c r="V92" s="60"/>
      <c r="W92" s="47"/>
      <c r="X92" s="60"/>
      <c r="Y92" s="57"/>
      <c r="Z92" s="180"/>
      <c r="AA92" s="182"/>
      <c r="AB92" s="124"/>
      <c r="AC92" s="125"/>
      <c r="AD92" s="125"/>
      <c r="AE92" s="121"/>
      <c r="AF92" s="124"/>
      <c r="AG92" s="125"/>
      <c r="AH92" s="125"/>
      <c r="AI92" s="121"/>
      <c r="AJ92" s="118"/>
      <c r="AK92" s="76"/>
      <c r="AL92" s="310"/>
      <c r="AM92" s="128"/>
      <c r="AN92" s="129"/>
      <c r="AO92" s="96"/>
    </row>
    <row r="93" spans="2:41" ht="13.5" customHeight="1" x14ac:dyDescent="0.35">
      <c r="C93" s="102" t="str">
        <f>IF(E91="","",IF(OR(AND(AB91&lt;&gt;"",AE91&lt;&gt;"",AB93&lt;&gt;"",AC93&lt;&gt;"",AD93&lt;&gt;"",AE93&lt;&gt;""),AND(AB91="",AE91="",AB93="",AC93="",AD93="",AE93="")),"〇","×"))</f>
        <v/>
      </c>
      <c r="D93" s="78"/>
      <c r="E93" s="158"/>
      <c r="F93" s="159"/>
      <c r="G93" s="130"/>
      <c r="H93" s="131"/>
      <c r="I93" s="131"/>
      <c r="J93" s="131"/>
      <c r="K93" s="132"/>
      <c r="L93" s="136"/>
      <c r="M93" s="137"/>
      <c r="N93" s="137"/>
      <c r="O93" s="138"/>
      <c r="P93" s="139"/>
      <c r="Q93" s="141"/>
      <c r="R93" s="177"/>
      <c r="S93" s="41"/>
      <c r="T93" s="44"/>
      <c r="U93" s="60"/>
      <c r="V93" s="60"/>
      <c r="W93" s="47"/>
      <c r="X93" s="60"/>
      <c r="Y93" s="57"/>
      <c r="Z93" s="57"/>
      <c r="AA93" s="143"/>
      <c r="AB93" s="80"/>
      <c r="AC93" s="81"/>
      <c r="AD93" s="82"/>
      <c r="AE93" s="82"/>
      <c r="AF93" s="80"/>
      <c r="AG93" s="81"/>
      <c r="AH93" s="82"/>
      <c r="AI93" s="82"/>
      <c r="AJ93" s="118"/>
      <c r="AK93" s="77"/>
      <c r="AL93" s="310"/>
      <c r="AM93" s="145"/>
      <c r="AN93" s="147"/>
      <c r="AO93" s="96"/>
    </row>
    <row r="94" spans="2:41" ht="13.5" customHeight="1" x14ac:dyDescent="0.15">
      <c r="C94" s="102" t="str">
        <f>IF(E91="","",IF(AND(AF91&lt;&gt;"",AI91&lt;&gt;"",AF93&lt;&gt;"",AG93&lt;&gt;"",AH93&lt;&gt;"",AI93&lt;&gt;""),"〇","×"))</f>
        <v/>
      </c>
      <c r="D94" s="86"/>
      <c r="E94" s="160"/>
      <c r="F94" s="161"/>
      <c r="G94" s="133"/>
      <c r="H94" s="134"/>
      <c r="I94" s="134"/>
      <c r="J94" s="134"/>
      <c r="K94" s="135"/>
      <c r="L94" s="149"/>
      <c r="M94" s="150"/>
      <c r="N94" s="150"/>
      <c r="O94" s="151"/>
      <c r="P94" s="140"/>
      <c r="Q94" s="142"/>
      <c r="R94" s="178"/>
      <c r="S94" s="42"/>
      <c r="T94" s="45"/>
      <c r="U94" s="61"/>
      <c r="V94" s="61"/>
      <c r="W94" s="48"/>
      <c r="X94" s="61"/>
      <c r="Y94" s="58"/>
      <c r="Z94" s="58"/>
      <c r="AA94" s="144"/>
      <c r="AB94" s="152"/>
      <c r="AC94" s="153"/>
      <c r="AD94" s="153"/>
      <c r="AE94" s="154"/>
      <c r="AF94" s="152"/>
      <c r="AG94" s="153"/>
      <c r="AH94" s="153"/>
      <c r="AI94" s="155"/>
      <c r="AJ94" s="119"/>
      <c r="AK94" s="307"/>
      <c r="AL94" s="308"/>
      <c r="AM94" s="146"/>
      <c r="AN94" s="148"/>
      <c r="AO94" s="98" t="str">
        <f>IF(AM93&lt;AN93,"トリップ値が大きすぎます",IF(AI93&lt;AN93,"許容電流値が不足しています",IF(AB91="","",IF(AE93&lt;AN93,"許容電流値が不足しています",""))))</f>
        <v/>
      </c>
    </row>
    <row r="95" spans="2:41" ht="13.5" customHeight="1" x14ac:dyDescent="0.35">
      <c r="B95" s="84"/>
      <c r="C95" s="100" t="str">
        <f>IF(E95="","",IF(OR(L95="",N95="",L97="",L98="",P95="",P97="",Q95="",AM95="",AM97="",AN97=""),"×","〇"))</f>
        <v/>
      </c>
      <c r="D95" s="11" t="str">
        <f>IF(AND(C95="〇",C96="〇",C97="〇",C98="〇"),"●",IF(OR(C95="",C96="",C97="",C98=""),"","×"))</f>
        <v/>
      </c>
      <c r="E95" s="156"/>
      <c r="F95" s="157"/>
      <c r="G95" s="162"/>
      <c r="H95" s="163"/>
      <c r="I95" s="163"/>
      <c r="J95" s="163"/>
      <c r="K95" s="164"/>
      <c r="L95" s="168"/>
      <c r="M95" s="168"/>
      <c r="N95" s="170"/>
      <c r="O95" s="171"/>
      <c r="P95" s="174"/>
      <c r="Q95" s="34"/>
      <c r="R95" s="176"/>
      <c r="S95" s="40"/>
      <c r="T95" s="43"/>
      <c r="U95" s="59"/>
      <c r="V95" s="59"/>
      <c r="W95" s="46"/>
      <c r="X95" s="59"/>
      <c r="Y95" s="56"/>
      <c r="Z95" s="179"/>
      <c r="AA95" s="181"/>
      <c r="AB95" s="122"/>
      <c r="AC95" s="123"/>
      <c r="AD95" s="123"/>
      <c r="AE95" s="120"/>
      <c r="AF95" s="122"/>
      <c r="AG95" s="123"/>
      <c r="AH95" s="123"/>
      <c r="AI95" s="120"/>
      <c r="AJ95" s="117"/>
      <c r="AK95" s="26"/>
      <c r="AL95" s="309"/>
      <c r="AM95" s="126"/>
      <c r="AN95" s="127"/>
      <c r="AO95" s="95"/>
    </row>
    <row r="96" spans="2:41" ht="13.5" customHeight="1" x14ac:dyDescent="0.15">
      <c r="B96" s="84"/>
      <c r="C96" s="102" t="str">
        <f>IF(E95="","",IF(AND(OR(S95&lt;&gt;"",S96&lt;&gt;"",S97&lt;&gt;"",S98&lt;&gt;""),SUM(T95:T98)&lt;&gt;0,SUM(U95:U98)&lt;&gt;0,SUM(V95:V98)&lt;&gt;0,SUM(X95:X98)&lt;&gt;0),"〇","×"))</f>
        <v/>
      </c>
      <c r="D96" s="86"/>
      <c r="E96" s="158"/>
      <c r="F96" s="159"/>
      <c r="G96" s="165"/>
      <c r="H96" s="166"/>
      <c r="I96" s="166"/>
      <c r="J96" s="166"/>
      <c r="K96" s="167"/>
      <c r="L96" s="169"/>
      <c r="M96" s="169"/>
      <c r="N96" s="172"/>
      <c r="O96" s="173"/>
      <c r="P96" s="175"/>
      <c r="Q96" s="55"/>
      <c r="R96" s="177"/>
      <c r="S96" s="41"/>
      <c r="T96" s="44"/>
      <c r="U96" s="60"/>
      <c r="V96" s="60"/>
      <c r="W96" s="47"/>
      <c r="X96" s="60"/>
      <c r="Y96" s="57"/>
      <c r="Z96" s="180"/>
      <c r="AA96" s="182"/>
      <c r="AB96" s="124"/>
      <c r="AC96" s="125"/>
      <c r="AD96" s="125"/>
      <c r="AE96" s="121"/>
      <c r="AF96" s="124"/>
      <c r="AG96" s="125"/>
      <c r="AH96" s="125"/>
      <c r="AI96" s="121"/>
      <c r="AJ96" s="118"/>
      <c r="AK96" s="76"/>
      <c r="AL96" s="310"/>
      <c r="AM96" s="128"/>
      <c r="AN96" s="129"/>
      <c r="AO96" s="96"/>
    </row>
    <row r="97" spans="2:41" ht="13.5" customHeight="1" x14ac:dyDescent="0.35">
      <c r="C97" s="102" t="str">
        <f>IF(E95="","",IF(OR(AND(AB95&lt;&gt;"",AE95&lt;&gt;"",AB97&lt;&gt;"",AC97&lt;&gt;"",AD97&lt;&gt;"",AE97&lt;&gt;""),AND(AB95="",AE95="",AB97="",AC97="",AD97="",AE97="")),"〇","×"))</f>
        <v/>
      </c>
      <c r="D97" s="78"/>
      <c r="E97" s="158"/>
      <c r="F97" s="159"/>
      <c r="G97" s="130"/>
      <c r="H97" s="131"/>
      <c r="I97" s="131"/>
      <c r="J97" s="131"/>
      <c r="K97" s="132"/>
      <c r="L97" s="136"/>
      <c r="M97" s="137"/>
      <c r="N97" s="137"/>
      <c r="O97" s="138"/>
      <c r="P97" s="139"/>
      <c r="Q97" s="141"/>
      <c r="R97" s="177"/>
      <c r="S97" s="41"/>
      <c r="T97" s="44"/>
      <c r="U97" s="60"/>
      <c r="V97" s="60"/>
      <c r="W97" s="47"/>
      <c r="X97" s="60"/>
      <c r="Y97" s="57"/>
      <c r="Z97" s="57"/>
      <c r="AA97" s="143"/>
      <c r="AB97" s="80"/>
      <c r="AC97" s="81"/>
      <c r="AD97" s="82"/>
      <c r="AE97" s="82"/>
      <c r="AF97" s="80"/>
      <c r="AG97" s="81"/>
      <c r="AH97" s="82"/>
      <c r="AI97" s="82"/>
      <c r="AJ97" s="118"/>
      <c r="AK97" s="77"/>
      <c r="AL97" s="310"/>
      <c r="AM97" s="145"/>
      <c r="AN97" s="147"/>
      <c r="AO97" s="96"/>
    </row>
    <row r="98" spans="2:41" ht="13.5" customHeight="1" x14ac:dyDescent="0.15">
      <c r="C98" s="102" t="str">
        <f>IF(E95="","",IF(AND(AF95&lt;&gt;"",AI95&lt;&gt;"",AF97&lt;&gt;"",AG97&lt;&gt;"",AH97&lt;&gt;"",AI97&lt;&gt;""),"〇","×"))</f>
        <v/>
      </c>
      <c r="D98" s="86"/>
      <c r="E98" s="160"/>
      <c r="F98" s="161"/>
      <c r="G98" s="133"/>
      <c r="H98" s="134"/>
      <c r="I98" s="134"/>
      <c r="J98" s="134"/>
      <c r="K98" s="135"/>
      <c r="L98" s="149"/>
      <c r="M98" s="150"/>
      <c r="N98" s="150"/>
      <c r="O98" s="151"/>
      <c r="P98" s="140"/>
      <c r="Q98" s="142"/>
      <c r="R98" s="178"/>
      <c r="S98" s="42"/>
      <c r="T98" s="45"/>
      <c r="U98" s="61"/>
      <c r="V98" s="61"/>
      <c r="W98" s="48"/>
      <c r="X98" s="61"/>
      <c r="Y98" s="58"/>
      <c r="Z98" s="58"/>
      <c r="AA98" s="144"/>
      <c r="AB98" s="152"/>
      <c r="AC98" s="153"/>
      <c r="AD98" s="153"/>
      <c r="AE98" s="154"/>
      <c r="AF98" s="152"/>
      <c r="AG98" s="153"/>
      <c r="AH98" s="153"/>
      <c r="AI98" s="155"/>
      <c r="AJ98" s="119"/>
      <c r="AK98" s="307"/>
      <c r="AL98" s="308"/>
      <c r="AM98" s="146"/>
      <c r="AN98" s="148"/>
      <c r="AO98" s="98" t="str">
        <f>IF(AM97&lt;AN97,"トリップ値が大きすぎます",IF(AI97&lt;AN97,"許容電流値が不足しています",IF(AB95="","",IF(AE97&lt;AN97,"許容電流値が不足しています",""))))</f>
        <v/>
      </c>
    </row>
    <row r="99" spans="2:41" ht="13.5" customHeight="1" x14ac:dyDescent="0.35">
      <c r="B99" s="84"/>
      <c r="C99" s="100" t="str">
        <f>IF(E99="","",IF(OR(L99="",N99="",L101="",L102="",P99="",P101="",Q99="",AM99="",AM101="",AN101=""),"×","〇"))</f>
        <v/>
      </c>
      <c r="D99" s="11" t="str">
        <f>IF(AND(C99="〇",C100="〇",C101="〇",C102="〇"),"●",IF(OR(C99="",C100="",C101="",C102=""),"","×"))</f>
        <v/>
      </c>
      <c r="E99" s="156"/>
      <c r="F99" s="157"/>
      <c r="G99" s="162"/>
      <c r="H99" s="163"/>
      <c r="I99" s="163"/>
      <c r="J99" s="163"/>
      <c r="K99" s="164"/>
      <c r="L99" s="168"/>
      <c r="M99" s="168"/>
      <c r="N99" s="170"/>
      <c r="O99" s="171"/>
      <c r="P99" s="174"/>
      <c r="Q99" s="34"/>
      <c r="R99" s="176"/>
      <c r="S99" s="40"/>
      <c r="T99" s="43"/>
      <c r="U99" s="59"/>
      <c r="V99" s="59"/>
      <c r="W99" s="46"/>
      <c r="X99" s="59"/>
      <c r="Y99" s="56"/>
      <c r="Z99" s="179"/>
      <c r="AA99" s="181"/>
      <c r="AB99" s="122"/>
      <c r="AC99" s="123"/>
      <c r="AD99" s="123"/>
      <c r="AE99" s="120"/>
      <c r="AF99" s="122"/>
      <c r="AG99" s="123"/>
      <c r="AH99" s="123"/>
      <c r="AI99" s="120"/>
      <c r="AJ99" s="117"/>
      <c r="AK99" s="26"/>
      <c r="AL99" s="309"/>
      <c r="AM99" s="126"/>
      <c r="AN99" s="127"/>
      <c r="AO99" s="95"/>
    </row>
    <row r="100" spans="2:41" ht="13.5" customHeight="1" x14ac:dyDescent="0.15">
      <c r="B100" s="84"/>
      <c r="C100" s="102" t="str">
        <f>IF(E99="","",IF(AND(OR(S99&lt;&gt;"",S100&lt;&gt;"",S101&lt;&gt;"",S102&lt;&gt;""),SUM(T99:T102)&lt;&gt;0,SUM(U99:U102)&lt;&gt;0,SUM(V99:V102)&lt;&gt;0,SUM(X99:X102)&lt;&gt;0),"〇","×"))</f>
        <v/>
      </c>
      <c r="D100" s="86"/>
      <c r="E100" s="158"/>
      <c r="F100" s="159"/>
      <c r="G100" s="165"/>
      <c r="H100" s="166"/>
      <c r="I100" s="166"/>
      <c r="J100" s="166"/>
      <c r="K100" s="167"/>
      <c r="L100" s="169"/>
      <c r="M100" s="169"/>
      <c r="N100" s="172"/>
      <c r="O100" s="173"/>
      <c r="P100" s="175"/>
      <c r="Q100" s="55"/>
      <c r="R100" s="177"/>
      <c r="S100" s="41"/>
      <c r="T100" s="44"/>
      <c r="U100" s="60"/>
      <c r="V100" s="60"/>
      <c r="W100" s="47"/>
      <c r="X100" s="60"/>
      <c r="Y100" s="57"/>
      <c r="Z100" s="180"/>
      <c r="AA100" s="182"/>
      <c r="AB100" s="124"/>
      <c r="AC100" s="125"/>
      <c r="AD100" s="125"/>
      <c r="AE100" s="121"/>
      <c r="AF100" s="124"/>
      <c r="AG100" s="125"/>
      <c r="AH100" s="125"/>
      <c r="AI100" s="121"/>
      <c r="AJ100" s="118"/>
      <c r="AK100" s="76"/>
      <c r="AL100" s="310"/>
      <c r="AM100" s="128"/>
      <c r="AN100" s="129"/>
      <c r="AO100" s="96"/>
    </row>
    <row r="101" spans="2:41" ht="13.5" customHeight="1" x14ac:dyDescent="0.35">
      <c r="C101" s="102" t="str">
        <f>IF(E99="","",IF(OR(AND(AB99&lt;&gt;"",AE99&lt;&gt;"",AB101&lt;&gt;"",AC101&lt;&gt;"",AD101&lt;&gt;"",AE101&lt;&gt;""),AND(AB99="",AE99="",AB101="",AC101="",AD101="",AE101="")),"〇","×"))</f>
        <v/>
      </c>
      <c r="D101" s="78"/>
      <c r="E101" s="158"/>
      <c r="F101" s="159"/>
      <c r="G101" s="130"/>
      <c r="H101" s="131"/>
      <c r="I101" s="131"/>
      <c r="J101" s="131"/>
      <c r="K101" s="132"/>
      <c r="L101" s="136"/>
      <c r="M101" s="137"/>
      <c r="N101" s="137"/>
      <c r="O101" s="138"/>
      <c r="P101" s="139"/>
      <c r="Q101" s="141"/>
      <c r="R101" s="177"/>
      <c r="S101" s="41"/>
      <c r="T101" s="44"/>
      <c r="U101" s="60"/>
      <c r="V101" s="60"/>
      <c r="W101" s="47"/>
      <c r="X101" s="60"/>
      <c r="Y101" s="57"/>
      <c r="Z101" s="57"/>
      <c r="AA101" s="143"/>
      <c r="AB101" s="80"/>
      <c r="AC101" s="81"/>
      <c r="AD101" s="82"/>
      <c r="AE101" s="82"/>
      <c r="AF101" s="80"/>
      <c r="AG101" s="81"/>
      <c r="AH101" s="82"/>
      <c r="AI101" s="82"/>
      <c r="AJ101" s="118"/>
      <c r="AK101" s="77"/>
      <c r="AL101" s="310"/>
      <c r="AM101" s="145"/>
      <c r="AN101" s="147"/>
      <c r="AO101" s="96"/>
    </row>
    <row r="102" spans="2:41" ht="13.5" customHeight="1" x14ac:dyDescent="0.15">
      <c r="C102" s="102" t="str">
        <f>IF(E99="","",IF(AND(AF99&lt;&gt;"",AI99&lt;&gt;"",AF101&lt;&gt;"",AG101&lt;&gt;"",AH101&lt;&gt;"",AI101&lt;&gt;""),"〇","×"))</f>
        <v/>
      </c>
      <c r="D102" s="86"/>
      <c r="E102" s="160"/>
      <c r="F102" s="161"/>
      <c r="G102" s="133"/>
      <c r="H102" s="134"/>
      <c r="I102" s="134"/>
      <c r="J102" s="134"/>
      <c r="K102" s="135"/>
      <c r="L102" s="149"/>
      <c r="M102" s="150"/>
      <c r="N102" s="150"/>
      <c r="O102" s="151"/>
      <c r="P102" s="140"/>
      <c r="Q102" s="142"/>
      <c r="R102" s="178"/>
      <c r="S102" s="42"/>
      <c r="T102" s="45"/>
      <c r="U102" s="61"/>
      <c r="V102" s="61"/>
      <c r="W102" s="48"/>
      <c r="X102" s="61"/>
      <c r="Y102" s="58"/>
      <c r="Z102" s="58"/>
      <c r="AA102" s="144"/>
      <c r="AB102" s="152"/>
      <c r="AC102" s="153"/>
      <c r="AD102" s="153"/>
      <c r="AE102" s="154"/>
      <c r="AF102" s="152"/>
      <c r="AG102" s="153"/>
      <c r="AH102" s="153"/>
      <c r="AI102" s="155"/>
      <c r="AJ102" s="119"/>
      <c r="AK102" s="307"/>
      <c r="AL102" s="308"/>
      <c r="AM102" s="146"/>
      <c r="AN102" s="148"/>
      <c r="AO102" s="98" t="str">
        <f>IF(AM101&lt;AN101,"トリップ値が大きすぎます",IF(AI101&lt;AN101,"許容電流値が不足しています",IF(AB99="","",IF(AE101&lt;AN101,"許容電流値が不足しています",""))))</f>
        <v/>
      </c>
    </row>
    <row r="103" spans="2:41" ht="13.5" customHeight="1" x14ac:dyDescent="0.35">
      <c r="B103" s="84"/>
      <c r="C103" s="100" t="str">
        <f>IF(E103="","",IF(OR(L103="",N103="",L105="",L106="",P103="",P105="",Q103="",AM103="",AM105="",AN105=""),"×","〇"))</f>
        <v/>
      </c>
      <c r="D103" s="11" t="str">
        <f>IF(AND(C103="〇",C104="〇",C105="〇",C106="〇"),"●",IF(OR(C103="",C104="",C105="",C106=""),"","×"))</f>
        <v/>
      </c>
      <c r="E103" s="156"/>
      <c r="F103" s="157"/>
      <c r="G103" s="162"/>
      <c r="H103" s="163"/>
      <c r="I103" s="163"/>
      <c r="J103" s="163"/>
      <c r="K103" s="164"/>
      <c r="L103" s="168"/>
      <c r="M103" s="168"/>
      <c r="N103" s="170"/>
      <c r="O103" s="171"/>
      <c r="P103" s="174"/>
      <c r="Q103" s="34"/>
      <c r="R103" s="176"/>
      <c r="S103" s="40"/>
      <c r="T103" s="43"/>
      <c r="U103" s="59"/>
      <c r="V103" s="59"/>
      <c r="W103" s="46"/>
      <c r="X103" s="59"/>
      <c r="Y103" s="56"/>
      <c r="Z103" s="179"/>
      <c r="AA103" s="181"/>
      <c r="AB103" s="122"/>
      <c r="AC103" s="123"/>
      <c r="AD103" s="123"/>
      <c r="AE103" s="120"/>
      <c r="AF103" s="122"/>
      <c r="AG103" s="123"/>
      <c r="AH103" s="123"/>
      <c r="AI103" s="120"/>
      <c r="AJ103" s="117"/>
      <c r="AK103" s="26"/>
      <c r="AL103" s="309"/>
      <c r="AM103" s="126"/>
      <c r="AN103" s="127"/>
      <c r="AO103" s="95"/>
    </row>
    <row r="104" spans="2:41" ht="13.5" customHeight="1" x14ac:dyDescent="0.15">
      <c r="B104" s="84"/>
      <c r="C104" s="102" t="str">
        <f>IF(E103="","",IF(AND(OR(S103&lt;&gt;"",S104&lt;&gt;"",S105&lt;&gt;"",S106&lt;&gt;""),SUM(T103:T106)&lt;&gt;0,SUM(U103:U106)&lt;&gt;0,SUM(V103:V106)&lt;&gt;0,SUM(X103:X106)&lt;&gt;0),"〇","×"))</f>
        <v/>
      </c>
      <c r="D104" s="86"/>
      <c r="E104" s="158"/>
      <c r="F104" s="159"/>
      <c r="G104" s="165"/>
      <c r="H104" s="166"/>
      <c r="I104" s="166"/>
      <c r="J104" s="166"/>
      <c r="K104" s="167"/>
      <c r="L104" s="169"/>
      <c r="M104" s="169"/>
      <c r="N104" s="172"/>
      <c r="O104" s="173"/>
      <c r="P104" s="175"/>
      <c r="Q104" s="55"/>
      <c r="R104" s="177"/>
      <c r="S104" s="41"/>
      <c r="T104" s="44"/>
      <c r="U104" s="60"/>
      <c r="V104" s="60"/>
      <c r="W104" s="47"/>
      <c r="X104" s="60"/>
      <c r="Y104" s="57"/>
      <c r="Z104" s="180"/>
      <c r="AA104" s="182"/>
      <c r="AB104" s="124"/>
      <c r="AC104" s="125"/>
      <c r="AD104" s="125"/>
      <c r="AE104" s="121"/>
      <c r="AF104" s="124"/>
      <c r="AG104" s="125"/>
      <c r="AH104" s="125"/>
      <c r="AI104" s="121"/>
      <c r="AJ104" s="118"/>
      <c r="AK104" s="76"/>
      <c r="AL104" s="310"/>
      <c r="AM104" s="128"/>
      <c r="AN104" s="129"/>
      <c r="AO104" s="96"/>
    </row>
    <row r="105" spans="2:41" ht="13.5" customHeight="1" x14ac:dyDescent="0.35">
      <c r="C105" s="102" t="str">
        <f>IF(E103="","",IF(OR(AND(AB103&lt;&gt;"",AE103&lt;&gt;"",AB105&lt;&gt;"",AC105&lt;&gt;"",AD105&lt;&gt;"",AE105&lt;&gt;""),AND(AB103="",AE103="",AB105="",AC105="",AD105="",AE105="")),"〇","×"))</f>
        <v/>
      </c>
      <c r="D105" s="78"/>
      <c r="E105" s="158"/>
      <c r="F105" s="159"/>
      <c r="G105" s="130"/>
      <c r="H105" s="131"/>
      <c r="I105" s="131"/>
      <c r="J105" s="131"/>
      <c r="K105" s="132"/>
      <c r="L105" s="136"/>
      <c r="M105" s="137"/>
      <c r="N105" s="137"/>
      <c r="O105" s="138"/>
      <c r="P105" s="139"/>
      <c r="Q105" s="141"/>
      <c r="R105" s="177"/>
      <c r="S105" s="41"/>
      <c r="T105" s="44"/>
      <c r="U105" s="60"/>
      <c r="V105" s="60"/>
      <c r="W105" s="47"/>
      <c r="X105" s="60"/>
      <c r="Y105" s="57"/>
      <c r="Z105" s="57"/>
      <c r="AA105" s="143"/>
      <c r="AB105" s="80"/>
      <c r="AC105" s="81"/>
      <c r="AD105" s="82"/>
      <c r="AE105" s="82"/>
      <c r="AF105" s="80"/>
      <c r="AG105" s="81"/>
      <c r="AH105" s="82"/>
      <c r="AI105" s="82"/>
      <c r="AJ105" s="118"/>
      <c r="AK105" s="77"/>
      <c r="AL105" s="310"/>
      <c r="AM105" s="145"/>
      <c r="AN105" s="147"/>
      <c r="AO105" s="96"/>
    </row>
    <row r="106" spans="2:41" ht="13.5" customHeight="1" x14ac:dyDescent="0.15">
      <c r="C106" s="102" t="str">
        <f>IF(E103="","",IF(AND(AF103&lt;&gt;"",AI103&lt;&gt;"",AF105&lt;&gt;"",AG105&lt;&gt;"",AH105&lt;&gt;"",AI105&lt;&gt;""),"〇","×"))</f>
        <v/>
      </c>
      <c r="D106" s="86"/>
      <c r="E106" s="160"/>
      <c r="F106" s="161"/>
      <c r="G106" s="133"/>
      <c r="H106" s="134"/>
      <c r="I106" s="134"/>
      <c r="J106" s="134"/>
      <c r="K106" s="135"/>
      <c r="L106" s="149"/>
      <c r="M106" s="150"/>
      <c r="N106" s="150"/>
      <c r="O106" s="151"/>
      <c r="P106" s="140"/>
      <c r="Q106" s="142"/>
      <c r="R106" s="178"/>
      <c r="S106" s="42"/>
      <c r="T106" s="45"/>
      <c r="U106" s="61"/>
      <c r="V106" s="61"/>
      <c r="W106" s="48"/>
      <c r="X106" s="61"/>
      <c r="Y106" s="58"/>
      <c r="Z106" s="58"/>
      <c r="AA106" s="144"/>
      <c r="AB106" s="152"/>
      <c r="AC106" s="153"/>
      <c r="AD106" s="153"/>
      <c r="AE106" s="154"/>
      <c r="AF106" s="152"/>
      <c r="AG106" s="153"/>
      <c r="AH106" s="153"/>
      <c r="AI106" s="155"/>
      <c r="AJ106" s="119"/>
      <c r="AK106" s="307"/>
      <c r="AL106" s="308"/>
      <c r="AM106" s="146"/>
      <c r="AN106" s="148"/>
      <c r="AO106" s="98" t="str">
        <f>IF(AM105&lt;AN105,"トリップ値が大きすぎます",IF(AI105&lt;AN105,"許容電流値が不足しています",IF(AB103="","",IF(AE105&lt;AN105,"許容電流値が不足しています",""))))</f>
        <v/>
      </c>
    </row>
    <row r="107" spans="2:41" ht="13.5" customHeight="1" x14ac:dyDescent="0.35">
      <c r="B107" s="84"/>
      <c r="C107" s="100" t="str">
        <f>IF(E107="","",IF(OR(L107="",N107="",L109="",L110="",P107="",P109="",Q107="",AM107="",AM109="",AN109=""),"×","〇"))</f>
        <v/>
      </c>
      <c r="D107" s="11" t="str">
        <f>IF(AND(C107="〇",C108="〇",C109="〇",C110="〇"),"●",IF(OR(C107="",C108="",C109="",C110=""),"","×"))</f>
        <v/>
      </c>
      <c r="E107" s="156"/>
      <c r="F107" s="157"/>
      <c r="G107" s="162"/>
      <c r="H107" s="163"/>
      <c r="I107" s="163"/>
      <c r="J107" s="163"/>
      <c r="K107" s="164"/>
      <c r="L107" s="168"/>
      <c r="M107" s="168"/>
      <c r="N107" s="170"/>
      <c r="O107" s="171"/>
      <c r="P107" s="174"/>
      <c r="Q107" s="34"/>
      <c r="R107" s="176"/>
      <c r="S107" s="40"/>
      <c r="T107" s="43"/>
      <c r="U107" s="59"/>
      <c r="V107" s="59"/>
      <c r="W107" s="46"/>
      <c r="X107" s="59"/>
      <c r="Y107" s="56"/>
      <c r="Z107" s="179"/>
      <c r="AA107" s="181"/>
      <c r="AB107" s="122"/>
      <c r="AC107" s="123"/>
      <c r="AD107" s="123"/>
      <c r="AE107" s="120"/>
      <c r="AF107" s="122"/>
      <c r="AG107" s="123"/>
      <c r="AH107" s="123"/>
      <c r="AI107" s="120"/>
      <c r="AJ107" s="117"/>
      <c r="AK107" s="26"/>
      <c r="AL107" s="309"/>
      <c r="AM107" s="126"/>
      <c r="AN107" s="127"/>
      <c r="AO107" s="95"/>
    </row>
    <row r="108" spans="2:41" ht="13.5" customHeight="1" x14ac:dyDescent="0.15">
      <c r="B108" s="84"/>
      <c r="C108" s="102" t="str">
        <f>IF(E107="","",IF(AND(OR(S107&lt;&gt;"",S108&lt;&gt;"",S109&lt;&gt;"",S110&lt;&gt;""),SUM(T107:T110)&lt;&gt;0,SUM(U107:U110)&lt;&gt;0,SUM(V107:V110)&lt;&gt;0,SUM(X107:X110)&lt;&gt;0),"〇","×"))</f>
        <v/>
      </c>
      <c r="D108" s="86"/>
      <c r="E108" s="158"/>
      <c r="F108" s="159"/>
      <c r="G108" s="165"/>
      <c r="H108" s="166"/>
      <c r="I108" s="166"/>
      <c r="J108" s="166"/>
      <c r="K108" s="167"/>
      <c r="L108" s="169"/>
      <c r="M108" s="169"/>
      <c r="N108" s="172"/>
      <c r="O108" s="173"/>
      <c r="P108" s="175"/>
      <c r="Q108" s="55"/>
      <c r="R108" s="177"/>
      <c r="S108" s="41"/>
      <c r="T108" s="44"/>
      <c r="U108" s="60"/>
      <c r="V108" s="60"/>
      <c r="W108" s="47"/>
      <c r="X108" s="60"/>
      <c r="Y108" s="57"/>
      <c r="Z108" s="180"/>
      <c r="AA108" s="182"/>
      <c r="AB108" s="124"/>
      <c r="AC108" s="125"/>
      <c r="AD108" s="125"/>
      <c r="AE108" s="121"/>
      <c r="AF108" s="124"/>
      <c r="AG108" s="125"/>
      <c r="AH108" s="125"/>
      <c r="AI108" s="121"/>
      <c r="AJ108" s="118"/>
      <c r="AK108" s="76"/>
      <c r="AL108" s="310"/>
      <c r="AM108" s="128"/>
      <c r="AN108" s="129"/>
      <c r="AO108" s="96"/>
    </row>
    <row r="109" spans="2:41" ht="13.5" customHeight="1" x14ac:dyDescent="0.35">
      <c r="C109" s="102" t="str">
        <f>IF(E107="","",IF(OR(AND(AB107&lt;&gt;"",AE107&lt;&gt;"",AB109&lt;&gt;"",AC109&lt;&gt;"",AD109&lt;&gt;"",AE109&lt;&gt;""),AND(AB107="",AE107="",AB109="",AC109="",AD109="",AE109="")),"〇","×"))</f>
        <v/>
      </c>
      <c r="D109" s="78"/>
      <c r="E109" s="158"/>
      <c r="F109" s="159"/>
      <c r="G109" s="130"/>
      <c r="H109" s="131"/>
      <c r="I109" s="131"/>
      <c r="J109" s="131"/>
      <c r="K109" s="132"/>
      <c r="L109" s="136"/>
      <c r="M109" s="137"/>
      <c r="N109" s="137"/>
      <c r="O109" s="138"/>
      <c r="P109" s="139"/>
      <c r="Q109" s="141"/>
      <c r="R109" s="177"/>
      <c r="S109" s="41"/>
      <c r="T109" s="44"/>
      <c r="U109" s="60"/>
      <c r="V109" s="60"/>
      <c r="W109" s="47"/>
      <c r="X109" s="60"/>
      <c r="Y109" s="57"/>
      <c r="Z109" s="57"/>
      <c r="AA109" s="143"/>
      <c r="AB109" s="80"/>
      <c r="AC109" s="81"/>
      <c r="AD109" s="82"/>
      <c r="AE109" s="82"/>
      <c r="AF109" s="80"/>
      <c r="AG109" s="81"/>
      <c r="AH109" s="82"/>
      <c r="AI109" s="82"/>
      <c r="AJ109" s="118"/>
      <c r="AK109" s="77"/>
      <c r="AL109" s="310"/>
      <c r="AM109" s="145"/>
      <c r="AN109" s="147"/>
      <c r="AO109" s="96"/>
    </row>
    <row r="110" spans="2:41" ht="13.5" customHeight="1" x14ac:dyDescent="0.15">
      <c r="C110" s="102" t="str">
        <f>IF(E107="","",IF(AND(AF107&lt;&gt;"",AI107&lt;&gt;"",AF109&lt;&gt;"",AG109&lt;&gt;"",AH109&lt;&gt;"",AI109&lt;&gt;""),"〇","×"))</f>
        <v/>
      </c>
      <c r="D110" s="86"/>
      <c r="E110" s="160"/>
      <c r="F110" s="161"/>
      <c r="G110" s="133"/>
      <c r="H110" s="134"/>
      <c r="I110" s="134"/>
      <c r="J110" s="134"/>
      <c r="K110" s="135"/>
      <c r="L110" s="149"/>
      <c r="M110" s="150"/>
      <c r="N110" s="150"/>
      <c r="O110" s="151"/>
      <c r="P110" s="140"/>
      <c r="Q110" s="142"/>
      <c r="R110" s="178"/>
      <c r="S110" s="42"/>
      <c r="T110" s="45"/>
      <c r="U110" s="61"/>
      <c r="V110" s="61"/>
      <c r="W110" s="48"/>
      <c r="X110" s="61"/>
      <c r="Y110" s="58"/>
      <c r="Z110" s="58"/>
      <c r="AA110" s="144"/>
      <c r="AB110" s="152"/>
      <c r="AC110" s="153"/>
      <c r="AD110" s="153"/>
      <c r="AE110" s="154"/>
      <c r="AF110" s="152"/>
      <c r="AG110" s="153"/>
      <c r="AH110" s="153"/>
      <c r="AI110" s="155"/>
      <c r="AJ110" s="119"/>
      <c r="AK110" s="307"/>
      <c r="AL110" s="308"/>
      <c r="AM110" s="146"/>
      <c r="AN110" s="148"/>
      <c r="AO110" s="98" t="str">
        <f>IF(AM109&lt;AN109,"トリップ値が大きすぎます",IF(AI109&lt;AN109,"許容電流値が不足しています",IF(AB107="","",IF(AE109&lt;AN109,"許容電流値が不足しています",""))))</f>
        <v/>
      </c>
    </row>
    <row r="111" spans="2:41" ht="13.5" customHeight="1" x14ac:dyDescent="0.35">
      <c r="B111" s="84"/>
      <c r="C111" s="100" t="str">
        <f>IF(E111="","",IF(OR(L111="",N111="",L113="",L114="",P111="",P113="",Q111="",AM111="",AM113="",AN113=""),"×","〇"))</f>
        <v/>
      </c>
      <c r="D111" s="11" t="str">
        <f>IF(AND(C111="〇",C112="〇",C113="〇",C114="〇"),"●",IF(OR(C111="",C112="",C113="",C114=""),"","×"))</f>
        <v/>
      </c>
      <c r="E111" s="156"/>
      <c r="F111" s="157"/>
      <c r="G111" s="162"/>
      <c r="H111" s="163"/>
      <c r="I111" s="163"/>
      <c r="J111" s="163"/>
      <c r="K111" s="164"/>
      <c r="L111" s="168"/>
      <c r="M111" s="168"/>
      <c r="N111" s="170"/>
      <c r="O111" s="171"/>
      <c r="P111" s="174"/>
      <c r="Q111" s="34"/>
      <c r="R111" s="176"/>
      <c r="S111" s="40"/>
      <c r="T111" s="43"/>
      <c r="U111" s="59"/>
      <c r="V111" s="59"/>
      <c r="W111" s="46"/>
      <c r="X111" s="59"/>
      <c r="Y111" s="56"/>
      <c r="Z111" s="179"/>
      <c r="AA111" s="181"/>
      <c r="AB111" s="122"/>
      <c r="AC111" s="123"/>
      <c r="AD111" s="123"/>
      <c r="AE111" s="120"/>
      <c r="AF111" s="122"/>
      <c r="AG111" s="123"/>
      <c r="AH111" s="123"/>
      <c r="AI111" s="120"/>
      <c r="AJ111" s="117"/>
      <c r="AK111" s="26"/>
      <c r="AL111" s="309"/>
      <c r="AM111" s="126"/>
      <c r="AN111" s="127"/>
      <c r="AO111" s="95"/>
    </row>
    <row r="112" spans="2:41" ht="13.5" customHeight="1" x14ac:dyDescent="0.15">
      <c r="B112" s="84"/>
      <c r="C112" s="102" t="str">
        <f>IF(E111="","",IF(AND(OR(S111&lt;&gt;"",S112&lt;&gt;"",S113&lt;&gt;"",S114&lt;&gt;""),SUM(T111:T114)&lt;&gt;0,SUM(U111:U114)&lt;&gt;0,SUM(V111:V114)&lt;&gt;0,SUM(X111:X114)&lt;&gt;0),"〇","×"))</f>
        <v/>
      </c>
      <c r="D112" s="86"/>
      <c r="E112" s="158"/>
      <c r="F112" s="159"/>
      <c r="G112" s="165"/>
      <c r="H112" s="166"/>
      <c r="I112" s="166"/>
      <c r="J112" s="166"/>
      <c r="K112" s="167"/>
      <c r="L112" s="169"/>
      <c r="M112" s="169"/>
      <c r="N112" s="172"/>
      <c r="O112" s="173"/>
      <c r="P112" s="175"/>
      <c r="Q112" s="55"/>
      <c r="R112" s="177"/>
      <c r="S112" s="41"/>
      <c r="T112" s="44"/>
      <c r="U112" s="60"/>
      <c r="V112" s="60"/>
      <c r="W112" s="47"/>
      <c r="X112" s="60"/>
      <c r="Y112" s="57"/>
      <c r="Z112" s="180"/>
      <c r="AA112" s="182"/>
      <c r="AB112" s="124"/>
      <c r="AC112" s="125"/>
      <c r="AD112" s="125"/>
      <c r="AE112" s="121"/>
      <c r="AF112" s="124"/>
      <c r="AG112" s="125"/>
      <c r="AH112" s="125"/>
      <c r="AI112" s="121"/>
      <c r="AJ112" s="118"/>
      <c r="AK112" s="76"/>
      <c r="AL112" s="310"/>
      <c r="AM112" s="128"/>
      <c r="AN112" s="129"/>
      <c r="AO112" s="96"/>
    </row>
    <row r="113" spans="2:41" ht="13.5" customHeight="1" x14ac:dyDescent="0.35">
      <c r="C113" s="102" t="str">
        <f>IF(E111="","",IF(OR(AND(AB111&lt;&gt;"",AE111&lt;&gt;"",AB113&lt;&gt;"",AC113&lt;&gt;"",AD113&lt;&gt;"",AE113&lt;&gt;""),AND(AB111="",AE111="",AB113="",AC113="",AD113="",AE113="")),"〇","×"))</f>
        <v/>
      </c>
      <c r="D113" s="78"/>
      <c r="E113" s="158"/>
      <c r="F113" s="159"/>
      <c r="G113" s="130"/>
      <c r="H113" s="131"/>
      <c r="I113" s="131"/>
      <c r="J113" s="131"/>
      <c r="K113" s="132"/>
      <c r="L113" s="136"/>
      <c r="M113" s="137"/>
      <c r="N113" s="137"/>
      <c r="O113" s="138"/>
      <c r="P113" s="139"/>
      <c r="Q113" s="141"/>
      <c r="R113" s="177"/>
      <c r="S113" s="41"/>
      <c r="T113" s="44"/>
      <c r="U113" s="60"/>
      <c r="V113" s="60"/>
      <c r="W113" s="47"/>
      <c r="X113" s="60"/>
      <c r="Y113" s="57"/>
      <c r="Z113" s="57"/>
      <c r="AA113" s="143"/>
      <c r="AB113" s="80"/>
      <c r="AC113" s="81"/>
      <c r="AD113" s="82"/>
      <c r="AE113" s="82"/>
      <c r="AF113" s="80"/>
      <c r="AG113" s="81"/>
      <c r="AH113" s="82"/>
      <c r="AI113" s="82"/>
      <c r="AJ113" s="118"/>
      <c r="AK113" s="77"/>
      <c r="AL113" s="310"/>
      <c r="AM113" s="145"/>
      <c r="AN113" s="147"/>
      <c r="AO113" s="96"/>
    </row>
    <row r="114" spans="2:41" ht="13.5" customHeight="1" x14ac:dyDescent="0.15">
      <c r="C114" s="102" t="str">
        <f>IF(E111="","",IF(AND(AF111&lt;&gt;"",AI111&lt;&gt;"",AF113&lt;&gt;"",AG113&lt;&gt;"",AH113&lt;&gt;"",AI113&lt;&gt;""),"〇","×"))</f>
        <v/>
      </c>
      <c r="D114" s="86"/>
      <c r="E114" s="160"/>
      <c r="F114" s="161"/>
      <c r="G114" s="133"/>
      <c r="H114" s="134"/>
      <c r="I114" s="134"/>
      <c r="J114" s="134"/>
      <c r="K114" s="135"/>
      <c r="L114" s="149"/>
      <c r="M114" s="150"/>
      <c r="N114" s="150"/>
      <c r="O114" s="151"/>
      <c r="P114" s="140"/>
      <c r="Q114" s="142"/>
      <c r="R114" s="178"/>
      <c r="S114" s="42"/>
      <c r="T114" s="45"/>
      <c r="U114" s="61"/>
      <c r="V114" s="61"/>
      <c r="W114" s="48"/>
      <c r="X114" s="61"/>
      <c r="Y114" s="58"/>
      <c r="Z114" s="58"/>
      <c r="AA114" s="144"/>
      <c r="AB114" s="152"/>
      <c r="AC114" s="153"/>
      <c r="AD114" s="153"/>
      <c r="AE114" s="154"/>
      <c r="AF114" s="152"/>
      <c r="AG114" s="153"/>
      <c r="AH114" s="153"/>
      <c r="AI114" s="155"/>
      <c r="AJ114" s="119"/>
      <c r="AK114" s="307"/>
      <c r="AL114" s="308"/>
      <c r="AM114" s="146"/>
      <c r="AN114" s="148"/>
      <c r="AO114" s="98" t="str">
        <f>IF(AM113&lt;AN113,"トリップ値が大きすぎます",IF(AI113&lt;AN113,"許容電流値が不足しています",IF(AB111="","",IF(AE113&lt;AN113,"許容電流値が不足しています",""))))</f>
        <v/>
      </c>
    </row>
    <row r="115" spans="2:41" ht="13.5" customHeight="1" x14ac:dyDescent="0.35">
      <c r="B115" s="84"/>
      <c r="C115" s="100" t="str">
        <f>IF(E115="","",IF(OR(L115="",N115="",L117="",L118="",P115="",P117="",Q115="",AM115="",AM117="",AN117=""),"×","〇"))</f>
        <v/>
      </c>
      <c r="D115" s="11" t="str">
        <f>IF(AND(C115="〇",C116="〇",C117="〇",C118="〇"),"●",IF(OR(C115="",C116="",C117="",C118=""),"","×"))</f>
        <v/>
      </c>
      <c r="E115" s="156"/>
      <c r="F115" s="157"/>
      <c r="G115" s="162"/>
      <c r="H115" s="163"/>
      <c r="I115" s="163"/>
      <c r="J115" s="163"/>
      <c r="K115" s="164"/>
      <c r="L115" s="168"/>
      <c r="M115" s="168"/>
      <c r="N115" s="170"/>
      <c r="O115" s="171"/>
      <c r="P115" s="174"/>
      <c r="Q115" s="34"/>
      <c r="R115" s="176"/>
      <c r="S115" s="40"/>
      <c r="T115" s="43"/>
      <c r="U115" s="59"/>
      <c r="V115" s="59"/>
      <c r="W115" s="46"/>
      <c r="X115" s="59"/>
      <c r="Y115" s="56"/>
      <c r="Z115" s="179"/>
      <c r="AA115" s="181"/>
      <c r="AB115" s="122"/>
      <c r="AC115" s="123"/>
      <c r="AD115" s="123"/>
      <c r="AE115" s="120"/>
      <c r="AF115" s="122"/>
      <c r="AG115" s="123"/>
      <c r="AH115" s="123"/>
      <c r="AI115" s="120"/>
      <c r="AJ115" s="117"/>
      <c r="AK115" s="26"/>
      <c r="AL115" s="309"/>
      <c r="AM115" s="126"/>
      <c r="AN115" s="127"/>
      <c r="AO115" s="95"/>
    </row>
    <row r="116" spans="2:41" ht="13.5" customHeight="1" x14ac:dyDescent="0.15">
      <c r="B116" s="84"/>
      <c r="C116" s="102" t="str">
        <f>IF(E115="","",IF(AND(OR(S115&lt;&gt;"",S116&lt;&gt;"",S117&lt;&gt;"",S118&lt;&gt;""),SUM(T115:T118)&lt;&gt;0,SUM(U115:U118)&lt;&gt;0,SUM(V115:V118)&lt;&gt;0,SUM(X115:X118)&lt;&gt;0),"〇","×"))</f>
        <v/>
      </c>
      <c r="D116" s="86"/>
      <c r="E116" s="158"/>
      <c r="F116" s="159"/>
      <c r="G116" s="165"/>
      <c r="H116" s="166"/>
      <c r="I116" s="166"/>
      <c r="J116" s="166"/>
      <c r="K116" s="167"/>
      <c r="L116" s="169"/>
      <c r="M116" s="169"/>
      <c r="N116" s="172"/>
      <c r="O116" s="173"/>
      <c r="P116" s="175"/>
      <c r="Q116" s="55"/>
      <c r="R116" s="177"/>
      <c r="S116" s="41"/>
      <c r="T116" s="44"/>
      <c r="U116" s="60"/>
      <c r="V116" s="60"/>
      <c r="W116" s="47"/>
      <c r="X116" s="60"/>
      <c r="Y116" s="57"/>
      <c r="Z116" s="180"/>
      <c r="AA116" s="182"/>
      <c r="AB116" s="124"/>
      <c r="AC116" s="125"/>
      <c r="AD116" s="125"/>
      <c r="AE116" s="121"/>
      <c r="AF116" s="124"/>
      <c r="AG116" s="125"/>
      <c r="AH116" s="125"/>
      <c r="AI116" s="121"/>
      <c r="AJ116" s="118"/>
      <c r="AK116" s="76"/>
      <c r="AL116" s="310"/>
      <c r="AM116" s="128"/>
      <c r="AN116" s="129"/>
      <c r="AO116" s="96"/>
    </row>
    <row r="117" spans="2:41" ht="13.5" customHeight="1" x14ac:dyDescent="0.35">
      <c r="C117" s="102" t="str">
        <f>IF(E115="","",IF(OR(AND(AB115&lt;&gt;"",AE115&lt;&gt;"",AB117&lt;&gt;"",AC117&lt;&gt;"",AD117&lt;&gt;"",AE117&lt;&gt;""),AND(AB115="",AE115="",AB117="",AC117="",AD117="",AE117="")),"〇","×"))</f>
        <v/>
      </c>
      <c r="D117" s="78"/>
      <c r="E117" s="158"/>
      <c r="F117" s="159"/>
      <c r="G117" s="130"/>
      <c r="H117" s="131"/>
      <c r="I117" s="131"/>
      <c r="J117" s="131"/>
      <c r="K117" s="132"/>
      <c r="L117" s="136"/>
      <c r="M117" s="137"/>
      <c r="N117" s="137"/>
      <c r="O117" s="138"/>
      <c r="P117" s="139"/>
      <c r="Q117" s="141"/>
      <c r="R117" s="177"/>
      <c r="S117" s="41"/>
      <c r="T117" s="44"/>
      <c r="U117" s="60"/>
      <c r="V117" s="60"/>
      <c r="W117" s="47"/>
      <c r="X117" s="60"/>
      <c r="Y117" s="57"/>
      <c r="Z117" s="57"/>
      <c r="AA117" s="143"/>
      <c r="AB117" s="80"/>
      <c r="AC117" s="81"/>
      <c r="AD117" s="82"/>
      <c r="AE117" s="82"/>
      <c r="AF117" s="80"/>
      <c r="AG117" s="81"/>
      <c r="AH117" s="82"/>
      <c r="AI117" s="82"/>
      <c r="AJ117" s="118"/>
      <c r="AK117" s="77"/>
      <c r="AL117" s="310"/>
      <c r="AM117" s="145"/>
      <c r="AN117" s="147"/>
      <c r="AO117" s="96"/>
    </row>
    <row r="118" spans="2:41" ht="13.5" customHeight="1" x14ac:dyDescent="0.15">
      <c r="C118" s="102" t="str">
        <f>IF(E115="","",IF(AND(AF115&lt;&gt;"",AI115&lt;&gt;"",AF117&lt;&gt;"",AG117&lt;&gt;"",AH117&lt;&gt;"",AI117&lt;&gt;""),"〇","×"))</f>
        <v/>
      </c>
      <c r="D118" s="86"/>
      <c r="E118" s="160"/>
      <c r="F118" s="161"/>
      <c r="G118" s="133"/>
      <c r="H118" s="134"/>
      <c r="I118" s="134"/>
      <c r="J118" s="134"/>
      <c r="K118" s="135"/>
      <c r="L118" s="149"/>
      <c r="M118" s="150"/>
      <c r="N118" s="150"/>
      <c r="O118" s="151"/>
      <c r="P118" s="140"/>
      <c r="Q118" s="142"/>
      <c r="R118" s="178"/>
      <c r="S118" s="42"/>
      <c r="T118" s="45"/>
      <c r="U118" s="61"/>
      <c r="V118" s="61"/>
      <c r="W118" s="48"/>
      <c r="X118" s="61"/>
      <c r="Y118" s="58"/>
      <c r="Z118" s="58"/>
      <c r="AA118" s="144"/>
      <c r="AB118" s="152"/>
      <c r="AC118" s="153"/>
      <c r="AD118" s="153"/>
      <c r="AE118" s="154"/>
      <c r="AF118" s="152"/>
      <c r="AG118" s="153"/>
      <c r="AH118" s="153"/>
      <c r="AI118" s="155"/>
      <c r="AJ118" s="119"/>
      <c r="AK118" s="307"/>
      <c r="AL118" s="308"/>
      <c r="AM118" s="146"/>
      <c r="AN118" s="148"/>
      <c r="AO118" s="98" t="str">
        <f>IF(AM117&lt;AN117,"トリップ値が大きすぎます",IF(AI117&lt;AN117,"許容電流値が不足しています",IF(AB115="","",IF(AE117&lt;AN117,"許容電流値が不足しています",""))))</f>
        <v/>
      </c>
    </row>
    <row r="119" spans="2:41" ht="13.5" customHeight="1" x14ac:dyDescent="0.35">
      <c r="B119" s="84"/>
      <c r="C119" s="100" t="str">
        <f>IF(E119="","",IF(OR(L119="",N119="",L121="",L122="",P119="",P121="",Q119="",AM119="",AM121="",AN121=""),"×","〇"))</f>
        <v/>
      </c>
      <c r="D119" s="11" t="str">
        <f>IF(AND(C119="〇",C120="〇",C121="〇",C122="〇"),"●",IF(OR(C119="",C120="",C121="",C122=""),"","×"))</f>
        <v/>
      </c>
      <c r="E119" s="156"/>
      <c r="F119" s="157"/>
      <c r="G119" s="162"/>
      <c r="H119" s="163"/>
      <c r="I119" s="163"/>
      <c r="J119" s="163"/>
      <c r="K119" s="164"/>
      <c r="L119" s="168"/>
      <c r="M119" s="168"/>
      <c r="N119" s="170"/>
      <c r="O119" s="171"/>
      <c r="P119" s="174"/>
      <c r="Q119" s="34"/>
      <c r="R119" s="176"/>
      <c r="S119" s="40"/>
      <c r="T119" s="43"/>
      <c r="U119" s="59"/>
      <c r="V119" s="59"/>
      <c r="W119" s="46"/>
      <c r="X119" s="59"/>
      <c r="Y119" s="56"/>
      <c r="Z119" s="179"/>
      <c r="AA119" s="181"/>
      <c r="AB119" s="122"/>
      <c r="AC119" s="123"/>
      <c r="AD119" s="123"/>
      <c r="AE119" s="120"/>
      <c r="AF119" s="122"/>
      <c r="AG119" s="123"/>
      <c r="AH119" s="123"/>
      <c r="AI119" s="120"/>
      <c r="AJ119" s="117"/>
      <c r="AK119" s="26"/>
      <c r="AL119" s="309"/>
      <c r="AM119" s="126"/>
      <c r="AN119" s="127"/>
      <c r="AO119" s="95"/>
    </row>
    <row r="120" spans="2:41" ht="13.5" customHeight="1" x14ac:dyDescent="0.15">
      <c r="B120" s="84"/>
      <c r="C120" s="102" t="str">
        <f>IF(E119="","",IF(AND(OR(S119&lt;&gt;"",S120&lt;&gt;"",S121&lt;&gt;"",S122&lt;&gt;""),SUM(T119:T122)&lt;&gt;0,SUM(U119:U122)&lt;&gt;0,SUM(V119:V122)&lt;&gt;0,SUM(X119:X122)&lt;&gt;0),"〇","×"))</f>
        <v/>
      </c>
      <c r="D120" s="86"/>
      <c r="E120" s="158"/>
      <c r="F120" s="159"/>
      <c r="G120" s="165"/>
      <c r="H120" s="166"/>
      <c r="I120" s="166"/>
      <c r="J120" s="166"/>
      <c r="K120" s="167"/>
      <c r="L120" s="169"/>
      <c r="M120" s="169"/>
      <c r="N120" s="172"/>
      <c r="O120" s="173"/>
      <c r="P120" s="175"/>
      <c r="Q120" s="55"/>
      <c r="R120" s="177"/>
      <c r="S120" s="41"/>
      <c r="T120" s="44"/>
      <c r="U120" s="60"/>
      <c r="V120" s="60"/>
      <c r="W120" s="47"/>
      <c r="X120" s="60"/>
      <c r="Y120" s="57"/>
      <c r="Z120" s="180"/>
      <c r="AA120" s="182"/>
      <c r="AB120" s="124"/>
      <c r="AC120" s="125"/>
      <c r="AD120" s="125"/>
      <c r="AE120" s="121"/>
      <c r="AF120" s="124"/>
      <c r="AG120" s="125"/>
      <c r="AH120" s="125"/>
      <c r="AI120" s="121"/>
      <c r="AJ120" s="118"/>
      <c r="AK120" s="76"/>
      <c r="AL120" s="310"/>
      <c r="AM120" s="128"/>
      <c r="AN120" s="129"/>
      <c r="AO120" s="96"/>
    </row>
    <row r="121" spans="2:41" ht="13.5" customHeight="1" x14ac:dyDescent="0.35">
      <c r="C121" s="102" t="str">
        <f>IF(E119="","",IF(OR(AND(AB119&lt;&gt;"",AE119&lt;&gt;"",AB121&lt;&gt;"",AC121&lt;&gt;"",AD121&lt;&gt;"",AE121&lt;&gt;""),AND(AB119="",AE119="",AB121="",AC121="",AD121="",AE121="")),"〇","×"))</f>
        <v/>
      </c>
      <c r="D121" s="78"/>
      <c r="E121" s="158"/>
      <c r="F121" s="159"/>
      <c r="G121" s="130"/>
      <c r="H121" s="131"/>
      <c r="I121" s="131"/>
      <c r="J121" s="131"/>
      <c r="K121" s="132"/>
      <c r="L121" s="136"/>
      <c r="M121" s="137"/>
      <c r="N121" s="137"/>
      <c r="O121" s="138"/>
      <c r="P121" s="139"/>
      <c r="Q121" s="141"/>
      <c r="R121" s="177"/>
      <c r="S121" s="41"/>
      <c r="T121" s="44"/>
      <c r="U121" s="60"/>
      <c r="V121" s="60"/>
      <c r="W121" s="47"/>
      <c r="X121" s="60"/>
      <c r="Y121" s="57"/>
      <c r="Z121" s="57"/>
      <c r="AA121" s="143"/>
      <c r="AB121" s="80"/>
      <c r="AC121" s="81"/>
      <c r="AD121" s="82"/>
      <c r="AE121" s="82"/>
      <c r="AF121" s="80"/>
      <c r="AG121" s="81"/>
      <c r="AH121" s="82"/>
      <c r="AI121" s="82"/>
      <c r="AJ121" s="118"/>
      <c r="AK121" s="77"/>
      <c r="AL121" s="310"/>
      <c r="AM121" s="145"/>
      <c r="AN121" s="147"/>
      <c r="AO121" s="96"/>
    </row>
    <row r="122" spans="2:41" ht="13.5" customHeight="1" x14ac:dyDescent="0.15">
      <c r="C122" s="102" t="str">
        <f>IF(E119="","",IF(AND(AF119&lt;&gt;"",AI119&lt;&gt;"",AF121&lt;&gt;"",AG121&lt;&gt;"",AH121&lt;&gt;"",AI121&lt;&gt;""),"〇","×"))</f>
        <v/>
      </c>
      <c r="D122" s="86"/>
      <c r="E122" s="160"/>
      <c r="F122" s="161"/>
      <c r="G122" s="133"/>
      <c r="H122" s="134"/>
      <c r="I122" s="134"/>
      <c r="J122" s="134"/>
      <c r="K122" s="135"/>
      <c r="L122" s="149"/>
      <c r="M122" s="150"/>
      <c r="N122" s="150"/>
      <c r="O122" s="151"/>
      <c r="P122" s="140"/>
      <c r="Q122" s="142"/>
      <c r="R122" s="178"/>
      <c r="S122" s="42"/>
      <c r="T122" s="45"/>
      <c r="U122" s="61"/>
      <c r="V122" s="61"/>
      <c r="W122" s="48"/>
      <c r="X122" s="61"/>
      <c r="Y122" s="58"/>
      <c r="Z122" s="58"/>
      <c r="AA122" s="144"/>
      <c r="AB122" s="152"/>
      <c r="AC122" s="153"/>
      <c r="AD122" s="153"/>
      <c r="AE122" s="154"/>
      <c r="AF122" s="152"/>
      <c r="AG122" s="153"/>
      <c r="AH122" s="153"/>
      <c r="AI122" s="155"/>
      <c r="AJ122" s="119"/>
      <c r="AK122" s="307"/>
      <c r="AL122" s="308"/>
      <c r="AM122" s="146"/>
      <c r="AN122" s="148"/>
      <c r="AO122" s="98" t="str">
        <f>IF(AM121&lt;AN121,"トリップ値が大きすぎます",IF(AI121&lt;AN121,"許容電流値が不足しています",IF(AB119="","",IF(AE121&lt;AN121,"許容電流値が不足しています",""))))</f>
        <v/>
      </c>
    </row>
    <row r="123" spans="2:41" ht="13.5" customHeight="1" x14ac:dyDescent="0.35">
      <c r="B123" s="84"/>
      <c r="C123" s="100" t="str">
        <f>IF(E123="","",IF(OR(L123="",N123="",L125="",L126="",P123="",P125="",Q123="",AM123="",AM125="",AN125=""),"×","〇"))</f>
        <v/>
      </c>
      <c r="D123" s="11" t="str">
        <f>IF(AND(C123="〇",C124="〇",C125="〇",C126="〇"),"●",IF(OR(C123="",C124="",C125="",C126=""),"","×"))</f>
        <v/>
      </c>
      <c r="E123" s="156"/>
      <c r="F123" s="157"/>
      <c r="G123" s="162"/>
      <c r="H123" s="163"/>
      <c r="I123" s="163"/>
      <c r="J123" s="163"/>
      <c r="K123" s="164"/>
      <c r="L123" s="168"/>
      <c r="M123" s="168"/>
      <c r="N123" s="170"/>
      <c r="O123" s="171"/>
      <c r="P123" s="174"/>
      <c r="Q123" s="34"/>
      <c r="R123" s="176"/>
      <c r="S123" s="40"/>
      <c r="T123" s="43"/>
      <c r="U123" s="59"/>
      <c r="V123" s="59"/>
      <c r="W123" s="46"/>
      <c r="X123" s="59"/>
      <c r="Y123" s="56"/>
      <c r="Z123" s="179"/>
      <c r="AA123" s="181"/>
      <c r="AB123" s="122"/>
      <c r="AC123" s="123"/>
      <c r="AD123" s="123"/>
      <c r="AE123" s="120"/>
      <c r="AF123" s="122"/>
      <c r="AG123" s="123"/>
      <c r="AH123" s="123"/>
      <c r="AI123" s="120"/>
      <c r="AJ123" s="117"/>
      <c r="AK123" s="26"/>
      <c r="AL123" s="309"/>
      <c r="AM123" s="126"/>
      <c r="AN123" s="127"/>
      <c r="AO123" s="95"/>
    </row>
    <row r="124" spans="2:41" ht="13.5" customHeight="1" x14ac:dyDescent="0.15">
      <c r="B124" s="84"/>
      <c r="C124" s="102" t="str">
        <f>IF(E123="","",IF(AND(OR(S123&lt;&gt;"",S124&lt;&gt;"",S125&lt;&gt;"",S126&lt;&gt;""),SUM(T123:T126)&lt;&gt;0,SUM(U123:U126)&lt;&gt;0,SUM(V123:V126)&lt;&gt;0,SUM(X123:X126)&lt;&gt;0),"〇","×"))</f>
        <v/>
      </c>
      <c r="D124" s="86"/>
      <c r="E124" s="158"/>
      <c r="F124" s="159"/>
      <c r="G124" s="165"/>
      <c r="H124" s="166"/>
      <c r="I124" s="166"/>
      <c r="J124" s="166"/>
      <c r="K124" s="167"/>
      <c r="L124" s="169"/>
      <c r="M124" s="169"/>
      <c r="N124" s="172"/>
      <c r="O124" s="173"/>
      <c r="P124" s="175"/>
      <c r="Q124" s="55"/>
      <c r="R124" s="177"/>
      <c r="S124" s="41"/>
      <c r="T124" s="44"/>
      <c r="U124" s="60"/>
      <c r="V124" s="60"/>
      <c r="W124" s="47"/>
      <c r="X124" s="60"/>
      <c r="Y124" s="57"/>
      <c r="Z124" s="180"/>
      <c r="AA124" s="182"/>
      <c r="AB124" s="124"/>
      <c r="AC124" s="125"/>
      <c r="AD124" s="125"/>
      <c r="AE124" s="121"/>
      <c r="AF124" s="124"/>
      <c r="AG124" s="125"/>
      <c r="AH124" s="125"/>
      <c r="AI124" s="121"/>
      <c r="AJ124" s="118"/>
      <c r="AK124" s="76"/>
      <c r="AL124" s="310"/>
      <c r="AM124" s="128"/>
      <c r="AN124" s="129"/>
      <c r="AO124" s="96"/>
    </row>
    <row r="125" spans="2:41" ht="13.5" customHeight="1" x14ac:dyDescent="0.35">
      <c r="C125" s="102" t="str">
        <f>IF(E123="","",IF(OR(AND(AB123&lt;&gt;"",AE123&lt;&gt;"",AB125&lt;&gt;"",AC125&lt;&gt;"",AD125&lt;&gt;"",AE125&lt;&gt;""),AND(AB123="",AE123="",AB125="",AC125="",AD125="",AE125="")),"〇","×"))</f>
        <v/>
      </c>
      <c r="D125" s="78"/>
      <c r="E125" s="158"/>
      <c r="F125" s="159"/>
      <c r="G125" s="130"/>
      <c r="H125" s="131"/>
      <c r="I125" s="131"/>
      <c r="J125" s="131"/>
      <c r="K125" s="132"/>
      <c r="L125" s="136"/>
      <c r="M125" s="137"/>
      <c r="N125" s="137"/>
      <c r="O125" s="138"/>
      <c r="P125" s="139"/>
      <c r="Q125" s="141"/>
      <c r="R125" s="177"/>
      <c r="S125" s="41"/>
      <c r="T125" s="44"/>
      <c r="U125" s="60"/>
      <c r="V125" s="60"/>
      <c r="W125" s="47"/>
      <c r="X125" s="60"/>
      <c r="Y125" s="57"/>
      <c r="Z125" s="57"/>
      <c r="AA125" s="143"/>
      <c r="AB125" s="80"/>
      <c r="AC125" s="81"/>
      <c r="AD125" s="82"/>
      <c r="AE125" s="82"/>
      <c r="AF125" s="80"/>
      <c r="AG125" s="81"/>
      <c r="AH125" s="82"/>
      <c r="AI125" s="82"/>
      <c r="AJ125" s="118"/>
      <c r="AK125" s="77"/>
      <c r="AL125" s="310"/>
      <c r="AM125" s="145"/>
      <c r="AN125" s="147"/>
      <c r="AO125" s="96"/>
    </row>
    <row r="126" spans="2:41" ht="13.5" customHeight="1" x14ac:dyDescent="0.15">
      <c r="C126" s="102" t="str">
        <f>IF(E123="","",IF(AND(AF123&lt;&gt;"",AI123&lt;&gt;"",AF125&lt;&gt;"",AG125&lt;&gt;"",AH125&lt;&gt;"",AI125&lt;&gt;""),"〇","×"))</f>
        <v/>
      </c>
      <c r="D126" s="86"/>
      <c r="E126" s="160"/>
      <c r="F126" s="161"/>
      <c r="G126" s="133"/>
      <c r="H126" s="134"/>
      <c r="I126" s="134"/>
      <c r="J126" s="134"/>
      <c r="K126" s="135"/>
      <c r="L126" s="149"/>
      <c r="M126" s="150"/>
      <c r="N126" s="150"/>
      <c r="O126" s="151"/>
      <c r="P126" s="140"/>
      <c r="Q126" s="142"/>
      <c r="R126" s="178"/>
      <c r="S126" s="42"/>
      <c r="T126" s="45"/>
      <c r="U126" s="61"/>
      <c r="V126" s="61"/>
      <c r="W126" s="48"/>
      <c r="X126" s="61"/>
      <c r="Y126" s="58"/>
      <c r="Z126" s="58"/>
      <c r="AA126" s="144"/>
      <c r="AB126" s="152"/>
      <c r="AC126" s="153"/>
      <c r="AD126" s="153"/>
      <c r="AE126" s="154"/>
      <c r="AF126" s="152"/>
      <c r="AG126" s="153"/>
      <c r="AH126" s="153"/>
      <c r="AI126" s="155"/>
      <c r="AJ126" s="119"/>
      <c r="AK126" s="307"/>
      <c r="AL126" s="308"/>
      <c r="AM126" s="146"/>
      <c r="AN126" s="148"/>
      <c r="AO126" s="98" t="str">
        <f>IF(AM125&lt;AN125,"トリップ値が大きすぎます",IF(AI125&lt;AN125,"許容電流値が不足しています",IF(AB123="","",IF(AE125&lt;AN125,"許容電流値が不足しています",""))))</f>
        <v/>
      </c>
    </row>
    <row r="127" spans="2:41" ht="13.5" customHeight="1" x14ac:dyDescent="0.35">
      <c r="B127" s="84"/>
      <c r="C127" s="100" t="str">
        <f>IF(E127="","",IF(OR(L127="",N127="",L129="",L130="",P127="",P129="",Q127="",AM127="",AM129="",AN129=""),"×","〇"))</f>
        <v/>
      </c>
      <c r="D127" s="11" t="str">
        <f>IF(AND(C127="〇",C128="〇",C129="〇",C130="〇"),"●",IF(OR(C127="",C128="",C129="",C130=""),"","×"))</f>
        <v/>
      </c>
      <c r="E127" s="156"/>
      <c r="F127" s="157"/>
      <c r="G127" s="162"/>
      <c r="H127" s="163"/>
      <c r="I127" s="163"/>
      <c r="J127" s="163"/>
      <c r="K127" s="164"/>
      <c r="L127" s="168"/>
      <c r="M127" s="168"/>
      <c r="N127" s="170"/>
      <c r="O127" s="171"/>
      <c r="P127" s="174"/>
      <c r="Q127" s="34"/>
      <c r="R127" s="176"/>
      <c r="S127" s="40"/>
      <c r="T127" s="43"/>
      <c r="U127" s="59"/>
      <c r="V127" s="59"/>
      <c r="W127" s="46"/>
      <c r="X127" s="59"/>
      <c r="Y127" s="56"/>
      <c r="Z127" s="179"/>
      <c r="AA127" s="181"/>
      <c r="AB127" s="122"/>
      <c r="AC127" s="123"/>
      <c r="AD127" s="123"/>
      <c r="AE127" s="120"/>
      <c r="AF127" s="122"/>
      <c r="AG127" s="123"/>
      <c r="AH127" s="123"/>
      <c r="AI127" s="120"/>
      <c r="AJ127" s="117"/>
      <c r="AK127" s="26"/>
      <c r="AL127" s="309"/>
      <c r="AM127" s="126"/>
      <c r="AN127" s="127"/>
      <c r="AO127" s="95"/>
    </row>
    <row r="128" spans="2:41" ht="13.5" customHeight="1" x14ac:dyDescent="0.15">
      <c r="B128" s="84"/>
      <c r="C128" s="102" t="str">
        <f>IF(E127="","",IF(AND(OR(S127&lt;&gt;"",S128&lt;&gt;"",S129&lt;&gt;"",S130&lt;&gt;""),SUM(T127:T130)&lt;&gt;0,SUM(U127:U130)&lt;&gt;0,SUM(V127:V130)&lt;&gt;0,SUM(X127:X130)&lt;&gt;0),"〇","×"))</f>
        <v/>
      </c>
      <c r="D128" s="86"/>
      <c r="E128" s="158"/>
      <c r="F128" s="159"/>
      <c r="G128" s="165"/>
      <c r="H128" s="166"/>
      <c r="I128" s="166"/>
      <c r="J128" s="166"/>
      <c r="K128" s="167"/>
      <c r="L128" s="169"/>
      <c r="M128" s="169"/>
      <c r="N128" s="172"/>
      <c r="O128" s="173"/>
      <c r="P128" s="175"/>
      <c r="Q128" s="55"/>
      <c r="R128" s="177"/>
      <c r="S128" s="41"/>
      <c r="T128" s="44"/>
      <c r="U128" s="60"/>
      <c r="V128" s="60"/>
      <c r="W128" s="47"/>
      <c r="X128" s="60"/>
      <c r="Y128" s="57"/>
      <c r="Z128" s="180"/>
      <c r="AA128" s="182"/>
      <c r="AB128" s="124"/>
      <c r="AC128" s="125"/>
      <c r="AD128" s="125"/>
      <c r="AE128" s="121"/>
      <c r="AF128" s="124"/>
      <c r="AG128" s="125"/>
      <c r="AH128" s="125"/>
      <c r="AI128" s="121"/>
      <c r="AJ128" s="118"/>
      <c r="AK128" s="76"/>
      <c r="AL128" s="310"/>
      <c r="AM128" s="128"/>
      <c r="AN128" s="129"/>
      <c r="AO128" s="96"/>
    </row>
    <row r="129" spans="2:46" ht="13.5" customHeight="1" x14ac:dyDescent="0.35">
      <c r="C129" s="102" t="str">
        <f>IF(E127="","",IF(OR(AND(AB127&lt;&gt;"",AE127&lt;&gt;"",AB129&lt;&gt;"",AC129&lt;&gt;"",AD129&lt;&gt;"",AE129&lt;&gt;""),AND(AB127="",AE127="",AB129="",AC129="",AD129="",AE129="")),"〇","×"))</f>
        <v/>
      </c>
      <c r="D129" s="78"/>
      <c r="E129" s="158"/>
      <c r="F129" s="159"/>
      <c r="G129" s="130"/>
      <c r="H129" s="131"/>
      <c r="I129" s="131"/>
      <c r="J129" s="131"/>
      <c r="K129" s="132"/>
      <c r="L129" s="136"/>
      <c r="M129" s="137"/>
      <c r="N129" s="137"/>
      <c r="O129" s="138"/>
      <c r="P129" s="139"/>
      <c r="Q129" s="141"/>
      <c r="R129" s="177"/>
      <c r="S129" s="41"/>
      <c r="T129" s="44"/>
      <c r="U129" s="60"/>
      <c r="V129" s="60"/>
      <c r="W129" s="47"/>
      <c r="X129" s="60"/>
      <c r="Y129" s="57"/>
      <c r="Z129" s="57"/>
      <c r="AA129" s="143"/>
      <c r="AB129" s="80"/>
      <c r="AC129" s="81"/>
      <c r="AD129" s="82"/>
      <c r="AE129" s="82"/>
      <c r="AF129" s="80"/>
      <c r="AG129" s="81"/>
      <c r="AH129" s="82"/>
      <c r="AI129" s="82"/>
      <c r="AJ129" s="118"/>
      <c r="AK129" s="77"/>
      <c r="AL129" s="310"/>
      <c r="AM129" s="145"/>
      <c r="AN129" s="147"/>
      <c r="AO129" s="96"/>
    </row>
    <row r="130" spans="2:46" ht="13.5" customHeight="1" x14ac:dyDescent="0.15">
      <c r="C130" s="102" t="str">
        <f>IF(E127="","",IF(AND(AF127&lt;&gt;"",AI127&lt;&gt;"",AF129&lt;&gt;"",AG129&lt;&gt;"",AH129&lt;&gt;"",AI129&lt;&gt;""),"〇","×"))</f>
        <v/>
      </c>
      <c r="D130" s="86"/>
      <c r="E130" s="160"/>
      <c r="F130" s="161"/>
      <c r="G130" s="133"/>
      <c r="H130" s="134"/>
      <c r="I130" s="134"/>
      <c r="J130" s="134"/>
      <c r="K130" s="135"/>
      <c r="L130" s="149"/>
      <c r="M130" s="150"/>
      <c r="N130" s="150"/>
      <c r="O130" s="151"/>
      <c r="P130" s="140"/>
      <c r="Q130" s="142"/>
      <c r="R130" s="178"/>
      <c r="S130" s="42"/>
      <c r="T130" s="45"/>
      <c r="U130" s="61"/>
      <c r="V130" s="61"/>
      <c r="W130" s="48"/>
      <c r="X130" s="61"/>
      <c r="Y130" s="58"/>
      <c r="Z130" s="58"/>
      <c r="AA130" s="144"/>
      <c r="AB130" s="152"/>
      <c r="AC130" s="153"/>
      <c r="AD130" s="153"/>
      <c r="AE130" s="154"/>
      <c r="AF130" s="152"/>
      <c r="AG130" s="153"/>
      <c r="AH130" s="153"/>
      <c r="AI130" s="155"/>
      <c r="AJ130" s="119"/>
      <c r="AK130" s="307"/>
      <c r="AL130" s="308"/>
      <c r="AM130" s="146"/>
      <c r="AN130" s="148"/>
      <c r="AO130" s="98" t="str">
        <f>IF(AM129&lt;AN129,"トリップ値が大きすぎます",IF(AI129&lt;AN129,"許容電流値が不足しています",IF(AB127="","",IF(AE129&lt;AN129,"許容電流値が不足しています",""))))</f>
        <v/>
      </c>
    </row>
    <row r="131" spans="2:46" ht="13.5" customHeight="1" x14ac:dyDescent="0.35">
      <c r="B131" s="84"/>
      <c r="C131" s="100" t="str">
        <f>IF(E131="","",IF(OR(L131="",N131="",L133="",L134="",P131="",P133="",Q131="",AM131="",AM133="",AN133=""),"×","〇"))</f>
        <v/>
      </c>
      <c r="D131" s="11" t="str">
        <f>IF(AND(C131="〇",C132="〇",C133="〇",C134="〇"),"●",IF(OR(C131="",C132="",C133="",C134=""),"","×"))</f>
        <v/>
      </c>
      <c r="E131" s="156"/>
      <c r="F131" s="157"/>
      <c r="G131" s="162"/>
      <c r="H131" s="163"/>
      <c r="I131" s="163"/>
      <c r="J131" s="163"/>
      <c r="K131" s="164"/>
      <c r="L131" s="168"/>
      <c r="M131" s="168"/>
      <c r="N131" s="170"/>
      <c r="O131" s="171"/>
      <c r="P131" s="174"/>
      <c r="Q131" s="34"/>
      <c r="R131" s="176"/>
      <c r="S131" s="40"/>
      <c r="T131" s="43"/>
      <c r="U131" s="59"/>
      <c r="V131" s="59"/>
      <c r="W131" s="46"/>
      <c r="X131" s="59"/>
      <c r="Y131" s="56"/>
      <c r="Z131" s="179"/>
      <c r="AA131" s="181"/>
      <c r="AB131" s="122"/>
      <c r="AC131" s="123"/>
      <c r="AD131" s="123"/>
      <c r="AE131" s="120"/>
      <c r="AF131" s="122"/>
      <c r="AG131" s="123"/>
      <c r="AH131" s="123"/>
      <c r="AI131" s="120"/>
      <c r="AJ131" s="117"/>
      <c r="AK131" s="26"/>
      <c r="AL131" s="309"/>
      <c r="AM131" s="126"/>
      <c r="AN131" s="127"/>
      <c r="AO131" s="95"/>
    </row>
    <row r="132" spans="2:46" ht="13.5" customHeight="1" x14ac:dyDescent="0.15">
      <c r="B132" s="84"/>
      <c r="C132" s="102" t="str">
        <f>IF(E131="","",IF(AND(OR(S131&lt;&gt;"",S132&lt;&gt;"",S133&lt;&gt;"",S134&lt;&gt;""),SUM(T131:T134)&lt;&gt;0,SUM(U131:U134)&lt;&gt;0,SUM(V131:V134)&lt;&gt;0,SUM(X131:X134)&lt;&gt;0),"〇","×"))</f>
        <v/>
      </c>
      <c r="D132" s="86"/>
      <c r="E132" s="158"/>
      <c r="F132" s="159"/>
      <c r="G132" s="165"/>
      <c r="H132" s="166"/>
      <c r="I132" s="166"/>
      <c r="J132" s="166"/>
      <c r="K132" s="167"/>
      <c r="L132" s="169"/>
      <c r="M132" s="169"/>
      <c r="N132" s="172"/>
      <c r="O132" s="173"/>
      <c r="P132" s="175"/>
      <c r="Q132" s="55"/>
      <c r="R132" s="177"/>
      <c r="S132" s="41"/>
      <c r="T132" s="44"/>
      <c r="U132" s="60"/>
      <c r="V132" s="60"/>
      <c r="W132" s="47"/>
      <c r="X132" s="60"/>
      <c r="Y132" s="57"/>
      <c r="Z132" s="180"/>
      <c r="AA132" s="182"/>
      <c r="AB132" s="124"/>
      <c r="AC132" s="125"/>
      <c r="AD132" s="125"/>
      <c r="AE132" s="121"/>
      <c r="AF132" s="124"/>
      <c r="AG132" s="125"/>
      <c r="AH132" s="125"/>
      <c r="AI132" s="121"/>
      <c r="AJ132" s="118"/>
      <c r="AK132" s="76"/>
      <c r="AL132" s="310"/>
      <c r="AM132" s="128"/>
      <c r="AN132" s="129"/>
      <c r="AO132" s="96"/>
    </row>
    <row r="133" spans="2:46" ht="13.5" customHeight="1" x14ac:dyDescent="0.35">
      <c r="C133" s="102" t="str">
        <f>IF(E131="","",IF(OR(AND(AB131&lt;&gt;"",AE131&lt;&gt;"",AB133&lt;&gt;"",AC133&lt;&gt;"",AD133&lt;&gt;"",AE133&lt;&gt;""),AND(AB131="",AE131="",AB133="",AC133="",AD133="",AE133="")),"〇","×"))</f>
        <v/>
      </c>
      <c r="D133" s="78"/>
      <c r="E133" s="158"/>
      <c r="F133" s="159"/>
      <c r="G133" s="130"/>
      <c r="H133" s="131"/>
      <c r="I133" s="131"/>
      <c r="J133" s="131"/>
      <c r="K133" s="132"/>
      <c r="L133" s="136"/>
      <c r="M133" s="137"/>
      <c r="N133" s="137"/>
      <c r="O133" s="138"/>
      <c r="P133" s="139"/>
      <c r="Q133" s="141"/>
      <c r="R133" s="177"/>
      <c r="S133" s="41"/>
      <c r="T133" s="44"/>
      <c r="U133" s="60"/>
      <c r="V133" s="60"/>
      <c r="W133" s="47"/>
      <c r="X133" s="60"/>
      <c r="Y133" s="57"/>
      <c r="Z133" s="57"/>
      <c r="AA133" s="143"/>
      <c r="AB133" s="80"/>
      <c r="AC133" s="81"/>
      <c r="AD133" s="82"/>
      <c r="AE133" s="82"/>
      <c r="AF133" s="80"/>
      <c r="AG133" s="81"/>
      <c r="AH133" s="82"/>
      <c r="AI133" s="82"/>
      <c r="AJ133" s="118"/>
      <c r="AK133" s="77"/>
      <c r="AL133" s="310"/>
      <c r="AM133" s="145"/>
      <c r="AN133" s="147"/>
      <c r="AO133" s="96"/>
    </row>
    <row r="134" spans="2:46" ht="13.5" customHeight="1" x14ac:dyDescent="0.15">
      <c r="C134" s="102" t="str">
        <f>IF(E131="","",IF(AND(AF131&lt;&gt;"",AI131&lt;&gt;"",AF133&lt;&gt;"",AG133&lt;&gt;"",AH133&lt;&gt;"",AI133&lt;&gt;""),"〇","×"))</f>
        <v/>
      </c>
      <c r="D134" s="86"/>
      <c r="E134" s="160"/>
      <c r="F134" s="161"/>
      <c r="G134" s="133"/>
      <c r="H134" s="134"/>
      <c r="I134" s="134"/>
      <c r="J134" s="134"/>
      <c r="K134" s="135"/>
      <c r="L134" s="149"/>
      <c r="M134" s="150"/>
      <c r="N134" s="150"/>
      <c r="O134" s="151"/>
      <c r="P134" s="140"/>
      <c r="Q134" s="142"/>
      <c r="R134" s="178"/>
      <c r="S134" s="42"/>
      <c r="T134" s="45"/>
      <c r="U134" s="61"/>
      <c r="V134" s="61"/>
      <c r="W134" s="48"/>
      <c r="X134" s="61"/>
      <c r="Y134" s="58"/>
      <c r="Z134" s="58"/>
      <c r="AA134" s="144"/>
      <c r="AB134" s="152"/>
      <c r="AC134" s="153"/>
      <c r="AD134" s="153"/>
      <c r="AE134" s="154"/>
      <c r="AF134" s="152"/>
      <c r="AG134" s="153"/>
      <c r="AH134" s="153"/>
      <c r="AI134" s="155"/>
      <c r="AJ134" s="119"/>
      <c r="AK134" s="307"/>
      <c r="AL134" s="308"/>
      <c r="AM134" s="146"/>
      <c r="AN134" s="148"/>
      <c r="AO134" s="98" t="str">
        <f>IF(AM133&lt;AN133,"トリップ値が大きすぎます",IF(AI133&lt;AN133,"許容電流値が不足しています",IF(AB131="","",IF(AE133&lt;AN133,"許容電流値が不足しています",""))))</f>
        <v/>
      </c>
    </row>
    <row r="135" spans="2:46" ht="13.5" customHeight="1" x14ac:dyDescent="0.35">
      <c r="B135" s="84"/>
      <c r="C135" s="100" t="str">
        <f>IF(E135="","",IF(OR(L135="",N135="",L137="",L138="",P135="",P137="",Q135="",AM135="",AM137="",AN137=""),"×","〇"))</f>
        <v/>
      </c>
      <c r="D135" s="11" t="str">
        <f>IF(AND(C135="〇",C136="〇",C137="〇",C138="〇"),"●",IF(OR(C135="",C136="",C137="",C138=""),"","×"))</f>
        <v/>
      </c>
      <c r="E135" s="156"/>
      <c r="F135" s="157"/>
      <c r="G135" s="162"/>
      <c r="H135" s="163"/>
      <c r="I135" s="163"/>
      <c r="J135" s="163"/>
      <c r="K135" s="164"/>
      <c r="L135" s="168"/>
      <c r="M135" s="168"/>
      <c r="N135" s="170"/>
      <c r="O135" s="171"/>
      <c r="P135" s="174"/>
      <c r="Q135" s="34"/>
      <c r="R135" s="176"/>
      <c r="S135" s="40"/>
      <c r="T135" s="43"/>
      <c r="U135" s="59"/>
      <c r="V135" s="59"/>
      <c r="W135" s="46"/>
      <c r="X135" s="59"/>
      <c r="Y135" s="56"/>
      <c r="Z135" s="179"/>
      <c r="AA135" s="181"/>
      <c r="AB135" s="122"/>
      <c r="AC135" s="123"/>
      <c r="AD135" s="123"/>
      <c r="AE135" s="120"/>
      <c r="AF135" s="122"/>
      <c r="AG135" s="123"/>
      <c r="AH135" s="123"/>
      <c r="AI135" s="120"/>
      <c r="AJ135" s="117"/>
      <c r="AK135" s="26"/>
      <c r="AL135" s="309"/>
      <c r="AM135" s="126"/>
      <c r="AN135" s="127"/>
      <c r="AO135" s="95"/>
    </row>
    <row r="136" spans="2:46" ht="13.5" customHeight="1" x14ac:dyDescent="0.15">
      <c r="B136" s="84"/>
      <c r="C136" s="102" t="str">
        <f>IF(E135="","",IF(AND(OR(S135&lt;&gt;"",S136&lt;&gt;"",S137&lt;&gt;"",S138&lt;&gt;""),SUM(T135:T138)&lt;&gt;0,SUM(U135:U138)&lt;&gt;0,SUM(V135:V138)&lt;&gt;0,SUM(X135:X138)&lt;&gt;0),"〇","×"))</f>
        <v/>
      </c>
      <c r="D136" s="86"/>
      <c r="E136" s="158"/>
      <c r="F136" s="159"/>
      <c r="G136" s="165"/>
      <c r="H136" s="166"/>
      <c r="I136" s="166"/>
      <c r="J136" s="166"/>
      <c r="K136" s="167"/>
      <c r="L136" s="169"/>
      <c r="M136" s="169"/>
      <c r="N136" s="172"/>
      <c r="O136" s="173"/>
      <c r="P136" s="175"/>
      <c r="Q136" s="55"/>
      <c r="R136" s="177"/>
      <c r="S136" s="41"/>
      <c r="T136" s="44"/>
      <c r="U136" s="60"/>
      <c r="V136" s="60"/>
      <c r="W136" s="47"/>
      <c r="X136" s="60"/>
      <c r="Y136" s="57"/>
      <c r="Z136" s="180"/>
      <c r="AA136" s="182"/>
      <c r="AB136" s="124"/>
      <c r="AC136" s="125"/>
      <c r="AD136" s="125"/>
      <c r="AE136" s="121"/>
      <c r="AF136" s="124"/>
      <c r="AG136" s="125"/>
      <c r="AH136" s="125"/>
      <c r="AI136" s="121"/>
      <c r="AJ136" s="118"/>
      <c r="AK136" s="76"/>
      <c r="AL136" s="310"/>
      <c r="AM136" s="128"/>
      <c r="AN136" s="129"/>
      <c r="AO136" s="96"/>
    </row>
    <row r="137" spans="2:46" ht="13.5" customHeight="1" x14ac:dyDescent="0.35">
      <c r="C137" s="102" t="str">
        <f>IF(E135="","",IF(OR(AND(AB135&lt;&gt;"",AE135&lt;&gt;"",AB137&lt;&gt;"",AC137&lt;&gt;"",AD137&lt;&gt;"",AE137&lt;&gt;""),AND(AB135="",AE135="",AB137="",AC137="",AD137="",AE137="")),"〇","×"))</f>
        <v/>
      </c>
      <c r="D137" s="78"/>
      <c r="E137" s="158"/>
      <c r="F137" s="159"/>
      <c r="G137" s="130"/>
      <c r="H137" s="131"/>
      <c r="I137" s="131"/>
      <c r="J137" s="131"/>
      <c r="K137" s="132"/>
      <c r="L137" s="136"/>
      <c r="M137" s="137"/>
      <c r="N137" s="137"/>
      <c r="O137" s="138"/>
      <c r="P137" s="139"/>
      <c r="Q137" s="141"/>
      <c r="R137" s="177"/>
      <c r="S137" s="41"/>
      <c r="T137" s="44"/>
      <c r="U137" s="60"/>
      <c r="V137" s="60"/>
      <c r="W137" s="47"/>
      <c r="X137" s="60"/>
      <c r="Y137" s="57"/>
      <c r="Z137" s="57"/>
      <c r="AA137" s="143"/>
      <c r="AB137" s="80"/>
      <c r="AC137" s="81"/>
      <c r="AD137" s="82"/>
      <c r="AE137" s="82"/>
      <c r="AF137" s="80"/>
      <c r="AG137" s="81"/>
      <c r="AH137" s="82"/>
      <c r="AI137" s="82"/>
      <c r="AJ137" s="118"/>
      <c r="AK137" s="77"/>
      <c r="AL137" s="310"/>
      <c r="AM137" s="145"/>
      <c r="AN137" s="147"/>
      <c r="AO137" s="96"/>
    </row>
    <row r="138" spans="2:46" ht="13.5" customHeight="1" x14ac:dyDescent="0.15">
      <c r="C138" s="102" t="str">
        <f>IF(E135="","",IF(AND(AF135&lt;&gt;"",AI135&lt;&gt;"",AF137&lt;&gt;"",AG137&lt;&gt;"",AH137&lt;&gt;"",AI137&lt;&gt;""),"〇","×"))</f>
        <v/>
      </c>
      <c r="D138" s="86"/>
      <c r="E138" s="160"/>
      <c r="F138" s="161"/>
      <c r="G138" s="133"/>
      <c r="H138" s="134"/>
      <c r="I138" s="134"/>
      <c r="J138" s="134"/>
      <c r="K138" s="135"/>
      <c r="L138" s="149"/>
      <c r="M138" s="150"/>
      <c r="N138" s="150"/>
      <c r="O138" s="151"/>
      <c r="P138" s="140"/>
      <c r="Q138" s="142"/>
      <c r="R138" s="178"/>
      <c r="S138" s="42"/>
      <c r="T138" s="45"/>
      <c r="U138" s="61"/>
      <c r="V138" s="61"/>
      <c r="W138" s="48"/>
      <c r="X138" s="61"/>
      <c r="Y138" s="58"/>
      <c r="Z138" s="58"/>
      <c r="AA138" s="144"/>
      <c r="AB138" s="152"/>
      <c r="AC138" s="153"/>
      <c r="AD138" s="153"/>
      <c r="AE138" s="154"/>
      <c r="AF138" s="152"/>
      <c r="AG138" s="153"/>
      <c r="AH138" s="153"/>
      <c r="AI138" s="155"/>
      <c r="AJ138" s="119"/>
      <c r="AK138" s="307"/>
      <c r="AL138" s="308"/>
      <c r="AM138" s="146"/>
      <c r="AN138" s="148"/>
      <c r="AO138" s="98" t="str">
        <f>IF(AM137&lt;AN137,"トリップ値が大きすぎます",IF(AI137&lt;AN137,"許容電流値が不足しています",IF(AB135="","",IF(AE137&lt;AN137,"許容電流値が不足しています",""))))</f>
        <v/>
      </c>
    </row>
    <row r="139" spans="2:46" ht="15" customHeight="1" x14ac:dyDescent="0.15">
      <c r="E139" s="223" t="s">
        <v>92</v>
      </c>
      <c r="F139" s="224"/>
      <c r="G139" s="229" t="s">
        <v>34</v>
      </c>
      <c r="H139" s="229"/>
      <c r="I139" s="229"/>
      <c r="J139" s="229"/>
      <c r="K139" s="229"/>
      <c r="L139" s="232" t="s">
        <v>2</v>
      </c>
      <c r="M139" s="233"/>
      <c r="N139" s="233"/>
      <c r="O139" s="234"/>
      <c r="P139" s="235" t="s">
        <v>105</v>
      </c>
      <c r="Q139" s="236"/>
      <c r="R139" s="237"/>
      <c r="S139" s="238" t="s">
        <v>121</v>
      </c>
      <c r="T139" s="236"/>
      <c r="U139" s="236"/>
      <c r="V139" s="236"/>
      <c r="W139" s="236"/>
      <c r="X139" s="236"/>
      <c r="Y139" s="236"/>
      <c r="Z139" s="236"/>
      <c r="AA139" s="237"/>
      <c r="AB139" s="239" t="s">
        <v>129</v>
      </c>
      <c r="AC139" s="240"/>
      <c r="AD139" s="240"/>
      <c r="AE139" s="240"/>
      <c r="AF139" s="239" t="s">
        <v>130</v>
      </c>
      <c r="AG139" s="240"/>
      <c r="AH139" s="240"/>
      <c r="AI139" s="241"/>
      <c r="AJ139" s="66" t="s">
        <v>137</v>
      </c>
      <c r="AK139" s="241" t="s">
        <v>143</v>
      </c>
      <c r="AL139" s="242"/>
      <c r="AM139" s="243" t="s">
        <v>144</v>
      </c>
      <c r="AN139" s="244"/>
      <c r="AO139" s="183" t="s">
        <v>150</v>
      </c>
      <c r="AP139" s="108"/>
      <c r="AQ139" s="108"/>
      <c r="AR139" s="108"/>
      <c r="AS139" s="108"/>
      <c r="AT139" s="108"/>
    </row>
    <row r="140" spans="2:46" ht="15" customHeight="1" x14ac:dyDescent="0.35">
      <c r="E140" s="225"/>
      <c r="F140" s="226"/>
      <c r="G140" s="230"/>
      <c r="H140" s="230"/>
      <c r="I140" s="230"/>
      <c r="J140" s="230"/>
      <c r="K140" s="230"/>
      <c r="L140" s="186" t="s">
        <v>3</v>
      </c>
      <c r="M140" s="187"/>
      <c r="N140" s="190" t="s">
        <v>91</v>
      </c>
      <c r="O140" s="191"/>
      <c r="P140" s="192" t="s">
        <v>102</v>
      </c>
      <c r="Q140" s="192"/>
      <c r="R140" s="51" t="s">
        <v>119</v>
      </c>
      <c r="S140" s="193" t="s">
        <v>120</v>
      </c>
      <c r="T140" s="194"/>
      <c r="U140" s="194"/>
      <c r="V140" s="194"/>
      <c r="W140" s="194"/>
      <c r="X140" s="194"/>
      <c r="Y140" s="194"/>
      <c r="Z140" s="195"/>
      <c r="AA140" s="54" t="s">
        <v>122</v>
      </c>
      <c r="AB140" s="196" t="s">
        <v>128</v>
      </c>
      <c r="AC140" s="197"/>
      <c r="AD140" s="198"/>
      <c r="AE140" s="63" t="s">
        <v>133</v>
      </c>
      <c r="AF140" s="196" t="s">
        <v>128</v>
      </c>
      <c r="AG140" s="197"/>
      <c r="AH140" s="198"/>
      <c r="AI140" s="63" t="s">
        <v>133</v>
      </c>
      <c r="AJ140" s="67" t="s">
        <v>138</v>
      </c>
      <c r="AK140" s="32" t="s">
        <v>152</v>
      </c>
      <c r="AL140" s="28" t="s">
        <v>155</v>
      </c>
      <c r="AM140" s="199" t="s">
        <v>145</v>
      </c>
      <c r="AN140" s="200"/>
      <c r="AO140" s="184"/>
      <c r="AP140" s="108"/>
      <c r="AQ140" s="108"/>
      <c r="AR140" s="108"/>
      <c r="AS140" s="108"/>
      <c r="AT140" s="108"/>
    </row>
    <row r="141" spans="2:46" ht="15" customHeight="1" x14ac:dyDescent="0.15">
      <c r="E141" s="225"/>
      <c r="F141" s="226"/>
      <c r="G141" s="230"/>
      <c r="H141" s="230"/>
      <c r="I141" s="230"/>
      <c r="J141" s="230"/>
      <c r="K141" s="230"/>
      <c r="L141" s="188"/>
      <c r="M141" s="189"/>
      <c r="N141" s="203" t="s">
        <v>93</v>
      </c>
      <c r="O141" s="204"/>
      <c r="P141" s="205" t="s">
        <v>96</v>
      </c>
      <c r="Q141" s="50" t="s">
        <v>98</v>
      </c>
      <c r="R141" s="206" t="s">
        <v>103</v>
      </c>
      <c r="S141" s="208" t="s">
        <v>106</v>
      </c>
      <c r="T141" s="211" t="s">
        <v>107</v>
      </c>
      <c r="U141" s="211" t="s">
        <v>111</v>
      </c>
      <c r="V141" s="211" t="s">
        <v>110</v>
      </c>
      <c r="W141" s="211" t="s">
        <v>108</v>
      </c>
      <c r="X141" s="211" t="s">
        <v>109</v>
      </c>
      <c r="Y141" s="211" t="s">
        <v>112</v>
      </c>
      <c r="Z141" s="32" t="s">
        <v>114</v>
      </c>
      <c r="AA141" s="53" t="s">
        <v>116</v>
      </c>
      <c r="AB141" s="215" t="s">
        <v>123</v>
      </c>
      <c r="AC141" s="62" t="s">
        <v>124</v>
      </c>
      <c r="AD141" s="62" t="s">
        <v>126</v>
      </c>
      <c r="AE141" s="217" t="s">
        <v>132</v>
      </c>
      <c r="AF141" s="215" t="s">
        <v>123</v>
      </c>
      <c r="AG141" s="62" t="s">
        <v>124</v>
      </c>
      <c r="AH141" s="62" t="s">
        <v>126</v>
      </c>
      <c r="AI141" s="217" t="s">
        <v>132</v>
      </c>
      <c r="AJ141" s="67" t="s">
        <v>139</v>
      </c>
      <c r="AK141" s="35" t="s">
        <v>153</v>
      </c>
      <c r="AL141" s="52" t="s">
        <v>151</v>
      </c>
      <c r="AM141" s="201"/>
      <c r="AN141" s="202"/>
      <c r="AO141" s="184"/>
      <c r="AP141" s="108"/>
      <c r="AQ141" s="108"/>
      <c r="AR141" s="108"/>
      <c r="AS141" s="108"/>
      <c r="AT141" s="108"/>
    </row>
    <row r="142" spans="2:46" ht="15" customHeight="1" x14ac:dyDescent="0.15">
      <c r="E142" s="225"/>
      <c r="F142" s="226"/>
      <c r="G142" s="230"/>
      <c r="H142" s="230"/>
      <c r="I142" s="230"/>
      <c r="J142" s="230"/>
      <c r="K142" s="230"/>
      <c r="L142" s="218" t="s">
        <v>94</v>
      </c>
      <c r="M142" s="219"/>
      <c r="N142" s="219"/>
      <c r="O142" s="220"/>
      <c r="P142" s="205"/>
      <c r="Q142" s="33" t="s">
        <v>99</v>
      </c>
      <c r="R142" s="207"/>
      <c r="S142" s="209"/>
      <c r="T142" s="212"/>
      <c r="U142" s="212"/>
      <c r="V142" s="212"/>
      <c r="W142" s="213"/>
      <c r="X142" s="213"/>
      <c r="Y142" s="213"/>
      <c r="Z142" s="32" t="s">
        <v>113</v>
      </c>
      <c r="AA142" s="49" t="s">
        <v>117</v>
      </c>
      <c r="AB142" s="216"/>
      <c r="AC142" s="29" t="s">
        <v>125</v>
      </c>
      <c r="AD142" s="29" t="s">
        <v>127</v>
      </c>
      <c r="AE142" s="217"/>
      <c r="AF142" s="216"/>
      <c r="AG142" s="29" t="s">
        <v>125</v>
      </c>
      <c r="AH142" s="29" t="s">
        <v>127</v>
      </c>
      <c r="AI142" s="217"/>
      <c r="AJ142" s="67" t="s">
        <v>140</v>
      </c>
      <c r="AK142" s="32" t="s">
        <v>154</v>
      </c>
      <c r="AL142" s="75" t="s">
        <v>156</v>
      </c>
      <c r="AM142" s="221" t="s">
        <v>128</v>
      </c>
      <c r="AN142" s="222"/>
      <c r="AO142" s="184"/>
      <c r="AP142" s="108"/>
      <c r="AQ142" s="108"/>
      <c r="AR142" s="108"/>
      <c r="AS142" s="108"/>
      <c r="AT142" s="108"/>
    </row>
    <row r="143" spans="2:46" ht="15" customHeight="1" x14ac:dyDescent="0.15">
      <c r="D143" s="9" t="str">
        <f>IF(OR(D144="×",D148="×",D152="×",D156="×",D160="×",D164="×",D168="×",D172="×",D176="×",D180="×",D184="×",D188="×",D192="×",D196="×",D200="×",D204="×"),"未",IF(OR(D144="●",D148="●",D152="●",D156="●",D160="●",D164="●",D168="●",D172="●",D176="●",D180="●",D184="●",D188="●",D192="●",D196="●",D200="●",D204="●"),"完",""))</f>
        <v/>
      </c>
      <c r="E143" s="227"/>
      <c r="F143" s="228"/>
      <c r="G143" s="231"/>
      <c r="H143" s="231"/>
      <c r="I143" s="231"/>
      <c r="J143" s="231"/>
      <c r="K143" s="231"/>
      <c r="L143" s="245" t="s">
        <v>95</v>
      </c>
      <c r="M143" s="246"/>
      <c r="N143" s="246"/>
      <c r="O143" s="247"/>
      <c r="P143" s="30" t="s">
        <v>97</v>
      </c>
      <c r="Q143" s="30" t="s">
        <v>100</v>
      </c>
      <c r="R143" s="36" t="s">
        <v>104</v>
      </c>
      <c r="S143" s="210"/>
      <c r="T143" s="79" t="s">
        <v>169</v>
      </c>
      <c r="U143" s="79" t="s">
        <v>169</v>
      </c>
      <c r="V143" s="79" t="s">
        <v>169</v>
      </c>
      <c r="W143" s="214"/>
      <c r="X143" s="214"/>
      <c r="Y143" s="214"/>
      <c r="Z143" s="31" t="s">
        <v>115</v>
      </c>
      <c r="AA143" s="36" t="s">
        <v>118</v>
      </c>
      <c r="AB143" s="248"/>
      <c r="AC143" s="249"/>
      <c r="AD143" s="249"/>
      <c r="AE143" s="250"/>
      <c r="AF143" s="248" t="s">
        <v>131</v>
      </c>
      <c r="AG143" s="249"/>
      <c r="AH143" s="249"/>
      <c r="AI143" s="251"/>
      <c r="AJ143" s="68" t="s">
        <v>141</v>
      </c>
      <c r="AK143" s="245" t="s">
        <v>157</v>
      </c>
      <c r="AL143" s="252"/>
      <c r="AM143" s="72" t="s">
        <v>147</v>
      </c>
      <c r="AN143" s="71" t="s">
        <v>148</v>
      </c>
      <c r="AO143" s="185"/>
      <c r="AP143" s="108"/>
      <c r="AQ143" s="108"/>
      <c r="AR143" s="108"/>
      <c r="AS143" s="108"/>
      <c r="AT143" s="108"/>
    </row>
    <row r="144" spans="2:46" ht="13.5" customHeight="1" x14ac:dyDescent="0.35">
      <c r="B144" s="84"/>
      <c r="C144" s="100" t="str">
        <f>IF(E144="","",IF(OR(L144="",N144="",L146="",L147="",P144="",P146="",Q144="",AM144="",AM146="",AN146=""),"×","〇"))</f>
        <v/>
      </c>
      <c r="D144" s="11" t="str">
        <f>IF(AND(C144="〇",C145="〇",C146="〇",C147="〇"),"●",IF(OR(C144="",C145="",C146="",C147=""),"","×"))</f>
        <v/>
      </c>
      <c r="E144" s="156"/>
      <c r="F144" s="157"/>
      <c r="G144" s="162"/>
      <c r="H144" s="163"/>
      <c r="I144" s="163"/>
      <c r="J144" s="163"/>
      <c r="K144" s="164"/>
      <c r="L144" s="168"/>
      <c r="M144" s="168"/>
      <c r="N144" s="170"/>
      <c r="O144" s="171"/>
      <c r="P144" s="174"/>
      <c r="Q144" s="34"/>
      <c r="R144" s="176"/>
      <c r="S144" s="40"/>
      <c r="T144" s="43"/>
      <c r="U144" s="59"/>
      <c r="V144" s="59"/>
      <c r="W144" s="46"/>
      <c r="X144" s="59"/>
      <c r="Y144" s="56"/>
      <c r="Z144" s="179"/>
      <c r="AA144" s="181"/>
      <c r="AB144" s="122"/>
      <c r="AC144" s="123"/>
      <c r="AD144" s="123"/>
      <c r="AE144" s="120"/>
      <c r="AF144" s="122"/>
      <c r="AG144" s="123"/>
      <c r="AH144" s="123"/>
      <c r="AI144" s="120"/>
      <c r="AJ144" s="117"/>
      <c r="AK144" s="26"/>
      <c r="AL144" s="309"/>
      <c r="AM144" s="126"/>
      <c r="AN144" s="127"/>
      <c r="AO144" s="95"/>
    </row>
    <row r="145" spans="2:41" ht="13.5" customHeight="1" x14ac:dyDescent="0.15">
      <c r="B145" s="84"/>
      <c r="C145" s="102" t="str">
        <f>IF(E144="","",IF(AND(OR(S144&lt;&gt;"",S145&lt;&gt;"",S146&lt;&gt;"",S147&lt;&gt;""),SUM(T144:T147)&lt;&gt;0,SUM(U144:U147)&lt;&gt;0,SUM(V144:V147)&lt;&gt;0,SUM(X144:X147)&lt;&gt;0),"〇","×"))</f>
        <v/>
      </c>
      <c r="D145" s="86"/>
      <c r="E145" s="158"/>
      <c r="F145" s="159"/>
      <c r="G145" s="165"/>
      <c r="H145" s="166"/>
      <c r="I145" s="166"/>
      <c r="J145" s="166"/>
      <c r="K145" s="167"/>
      <c r="L145" s="169"/>
      <c r="M145" s="169"/>
      <c r="N145" s="172"/>
      <c r="O145" s="173"/>
      <c r="P145" s="175"/>
      <c r="Q145" s="55"/>
      <c r="R145" s="177"/>
      <c r="S145" s="41"/>
      <c r="T145" s="44"/>
      <c r="U145" s="60"/>
      <c r="V145" s="60"/>
      <c r="W145" s="47"/>
      <c r="X145" s="60"/>
      <c r="Y145" s="57"/>
      <c r="Z145" s="180"/>
      <c r="AA145" s="182"/>
      <c r="AB145" s="124"/>
      <c r="AC145" s="125"/>
      <c r="AD145" s="125"/>
      <c r="AE145" s="121"/>
      <c r="AF145" s="124"/>
      <c r="AG145" s="125"/>
      <c r="AH145" s="125"/>
      <c r="AI145" s="121"/>
      <c r="AJ145" s="118"/>
      <c r="AK145" s="76"/>
      <c r="AL145" s="310"/>
      <c r="AM145" s="128"/>
      <c r="AN145" s="129"/>
      <c r="AO145" s="96"/>
    </row>
    <row r="146" spans="2:41" ht="13.5" customHeight="1" x14ac:dyDescent="0.35">
      <c r="C146" s="102" t="str">
        <f>IF(E144="","",IF(OR(AND(AB144&lt;&gt;"",AE144&lt;&gt;"",AB146&lt;&gt;"",AC146&lt;&gt;"",AD146&lt;&gt;"",AE146&lt;&gt;""),AND(AB144="",AE144="",AB146="",AC146="",AD146="",AE146="")),"〇","×"))</f>
        <v/>
      </c>
      <c r="D146" s="78"/>
      <c r="E146" s="158"/>
      <c r="F146" s="159"/>
      <c r="G146" s="130"/>
      <c r="H146" s="131"/>
      <c r="I146" s="131"/>
      <c r="J146" s="131"/>
      <c r="K146" s="132"/>
      <c r="L146" s="136"/>
      <c r="M146" s="137"/>
      <c r="N146" s="137"/>
      <c r="O146" s="138"/>
      <c r="P146" s="139"/>
      <c r="Q146" s="141"/>
      <c r="R146" s="177"/>
      <c r="S146" s="41"/>
      <c r="T146" s="44"/>
      <c r="U146" s="60"/>
      <c r="V146" s="60"/>
      <c r="W146" s="47"/>
      <c r="X146" s="60"/>
      <c r="Y146" s="57"/>
      <c r="Z146" s="57"/>
      <c r="AA146" s="143"/>
      <c r="AB146" s="80"/>
      <c r="AC146" s="81"/>
      <c r="AD146" s="82"/>
      <c r="AE146" s="82"/>
      <c r="AF146" s="80"/>
      <c r="AG146" s="81"/>
      <c r="AH146" s="82"/>
      <c r="AI146" s="82"/>
      <c r="AJ146" s="118"/>
      <c r="AK146" s="77"/>
      <c r="AL146" s="310"/>
      <c r="AM146" s="145"/>
      <c r="AN146" s="147"/>
      <c r="AO146" s="96"/>
    </row>
    <row r="147" spans="2:41" ht="13.5" customHeight="1" x14ac:dyDescent="0.15">
      <c r="C147" s="102" t="str">
        <f>IF(E144="","",IF(AND(AF144&lt;&gt;"",AI144&lt;&gt;"",AF146&lt;&gt;"",AG146&lt;&gt;"",AH146&lt;&gt;"",AI146&lt;&gt;""),"〇","×"))</f>
        <v/>
      </c>
      <c r="D147" s="86"/>
      <c r="E147" s="160"/>
      <c r="F147" s="161"/>
      <c r="G147" s="133"/>
      <c r="H147" s="134"/>
      <c r="I147" s="134"/>
      <c r="J147" s="134"/>
      <c r="K147" s="135"/>
      <c r="L147" s="149"/>
      <c r="M147" s="150"/>
      <c r="N147" s="150"/>
      <c r="O147" s="151"/>
      <c r="P147" s="140"/>
      <c r="Q147" s="142"/>
      <c r="R147" s="178"/>
      <c r="S147" s="42"/>
      <c r="T147" s="45"/>
      <c r="U147" s="61"/>
      <c r="V147" s="61"/>
      <c r="W147" s="48"/>
      <c r="X147" s="61"/>
      <c r="Y147" s="58"/>
      <c r="Z147" s="58"/>
      <c r="AA147" s="144"/>
      <c r="AB147" s="152"/>
      <c r="AC147" s="153"/>
      <c r="AD147" s="153"/>
      <c r="AE147" s="154"/>
      <c r="AF147" s="152"/>
      <c r="AG147" s="153"/>
      <c r="AH147" s="153"/>
      <c r="AI147" s="155"/>
      <c r="AJ147" s="119"/>
      <c r="AK147" s="307"/>
      <c r="AL147" s="308"/>
      <c r="AM147" s="146"/>
      <c r="AN147" s="148"/>
      <c r="AO147" s="98" t="str">
        <f>IF(AM146&lt;AN146,"トリップ値が大きすぎます",IF(AI146&lt;AN146,"許容電流値が不足しています",IF(AB144="","",IF(AE146&lt;AN146,"許容電流値が不足しています",""))))</f>
        <v/>
      </c>
    </row>
    <row r="148" spans="2:41" ht="13.5" customHeight="1" x14ac:dyDescent="0.35">
      <c r="B148" s="84"/>
      <c r="C148" s="100" t="str">
        <f>IF(E148="","",IF(OR(L148="",N148="",L150="",L151="",P148="",P150="",Q148="",AM148="",AM150="",AN150=""),"×","〇"))</f>
        <v/>
      </c>
      <c r="D148" s="11" t="str">
        <f>IF(AND(C148="〇",C149="〇",C150="〇",C151="〇"),"●",IF(OR(C148="",C149="",C150="",C151=""),"","×"))</f>
        <v/>
      </c>
      <c r="E148" s="156"/>
      <c r="F148" s="157"/>
      <c r="G148" s="162"/>
      <c r="H148" s="163"/>
      <c r="I148" s="163"/>
      <c r="J148" s="163"/>
      <c r="K148" s="164"/>
      <c r="L148" s="168"/>
      <c r="M148" s="168"/>
      <c r="N148" s="170"/>
      <c r="O148" s="171"/>
      <c r="P148" s="174"/>
      <c r="Q148" s="34"/>
      <c r="R148" s="176"/>
      <c r="S148" s="40"/>
      <c r="T148" s="43"/>
      <c r="U148" s="59"/>
      <c r="V148" s="59"/>
      <c r="W148" s="46"/>
      <c r="X148" s="59"/>
      <c r="Y148" s="56"/>
      <c r="Z148" s="179"/>
      <c r="AA148" s="181"/>
      <c r="AB148" s="122"/>
      <c r="AC148" s="123"/>
      <c r="AD148" s="123"/>
      <c r="AE148" s="120"/>
      <c r="AF148" s="122"/>
      <c r="AG148" s="123"/>
      <c r="AH148" s="123"/>
      <c r="AI148" s="120"/>
      <c r="AJ148" s="117"/>
      <c r="AK148" s="26"/>
      <c r="AL148" s="309"/>
      <c r="AM148" s="126"/>
      <c r="AN148" s="127"/>
      <c r="AO148" s="95"/>
    </row>
    <row r="149" spans="2:41" ht="13.5" customHeight="1" x14ac:dyDescent="0.15">
      <c r="B149" s="84"/>
      <c r="C149" s="102" t="str">
        <f>IF(E148="","",IF(AND(OR(S148&lt;&gt;"",S149&lt;&gt;"",S150&lt;&gt;"",S151&lt;&gt;""),SUM(T148:T151)&lt;&gt;0,SUM(U148:U151)&lt;&gt;0,SUM(V148:V151)&lt;&gt;0,SUM(X148:X151)&lt;&gt;0),"〇","×"))</f>
        <v/>
      </c>
      <c r="D149" s="86"/>
      <c r="E149" s="158"/>
      <c r="F149" s="159"/>
      <c r="G149" s="165"/>
      <c r="H149" s="166"/>
      <c r="I149" s="166"/>
      <c r="J149" s="166"/>
      <c r="K149" s="167"/>
      <c r="L149" s="169"/>
      <c r="M149" s="169"/>
      <c r="N149" s="172"/>
      <c r="O149" s="173"/>
      <c r="P149" s="175"/>
      <c r="Q149" s="55"/>
      <c r="R149" s="177"/>
      <c r="S149" s="41"/>
      <c r="T149" s="44"/>
      <c r="U149" s="60"/>
      <c r="V149" s="60"/>
      <c r="W149" s="47"/>
      <c r="X149" s="60"/>
      <c r="Y149" s="57"/>
      <c r="Z149" s="180"/>
      <c r="AA149" s="182"/>
      <c r="AB149" s="124"/>
      <c r="AC149" s="125"/>
      <c r="AD149" s="125"/>
      <c r="AE149" s="121"/>
      <c r="AF149" s="124"/>
      <c r="AG149" s="125"/>
      <c r="AH149" s="125"/>
      <c r="AI149" s="121"/>
      <c r="AJ149" s="118"/>
      <c r="AK149" s="76"/>
      <c r="AL149" s="310"/>
      <c r="AM149" s="128"/>
      <c r="AN149" s="129"/>
      <c r="AO149" s="96"/>
    </row>
    <row r="150" spans="2:41" ht="13.5" customHeight="1" x14ac:dyDescent="0.35">
      <c r="C150" s="102" t="str">
        <f>IF(E148="","",IF(OR(AND(AB148&lt;&gt;"",AE148&lt;&gt;"",AB150&lt;&gt;"",AC150&lt;&gt;"",AD150&lt;&gt;"",AE150&lt;&gt;""),AND(AB148="",AE148="",AB150="",AC150="",AD150="",AE150="")),"〇","×"))</f>
        <v/>
      </c>
      <c r="D150" s="78"/>
      <c r="E150" s="158"/>
      <c r="F150" s="159"/>
      <c r="G150" s="130"/>
      <c r="H150" s="131"/>
      <c r="I150" s="131"/>
      <c r="J150" s="131"/>
      <c r="K150" s="132"/>
      <c r="L150" s="136"/>
      <c r="M150" s="137"/>
      <c r="N150" s="137"/>
      <c r="O150" s="138"/>
      <c r="P150" s="139"/>
      <c r="Q150" s="141"/>
      <c r="R150" s="177"/>
      <c r="S150" s="41"/>
      <c r="T150" s="44"/>
      <c r="U150" s="60"/>
      <c r="V150" s="60"/>
      <c r="W150" s="47"/>
      <c r="X150" s="60"/>
      <c r="Y150" s="57"/>
      <c r="Z150" s="57"/>
      <c r="AA150" s="143"/>
      <c r="AB150" s="80"/>
      <c r="AC150" s="81"/>
      <c r="AD150" s="82"/>
      <c r="AE150" s="82"/>
      <c r="AF150" s="80"/>
      <c r="AG150" s="81"/>
      <c r="AH150" s="82"/>
      <c r="AI150" s="82"/>
      <c r="AJ150" s="118"/>
      <c r="AK150" s="77"/>
      <c r="AL150" s="310"/>
      <c r="AM150" s="145"/>
      <c r="AN150" s="147"/>
      <c r="AO150" s="96"/>
    </row>
    <row r="151" spans="2:41" ht="13.5" customHeight="1" x14ac:dyDescent="0.15">
      <c r="C151" s="102" t="str">
        <f>IF(E148="","",IF(AND(AF148&lt;&gt;"",AI148&lt;&gt;"",AF150&lt;&gt;"",AG150&lt;&gt;"",AH150&lt;&gt;"",AI150&lt;&gt;""),"〇","×"))</f>
        <v/>
      </c>
      <c r="D151" s="86"/>
      <c r="E151" s="160"/>
      <c r="F151" s="161"/>
      <c r="G151" s="133"/>
      <c r="H151" s="134"/>
      <c r="I151" s="134"/>
      <c r="J151" s="134"/>
      <c r="K151" s="135"/>
      <c r="L151" s="149"/>
      <c r="M151" s="150"/>
      <c r="N151" s="150"/>
      <c r="O151" s="151"/>
      <c r="P151" s="140"/>
      <c r="Q151" s="142"/>
      <c r="R151" s="178"/>
      <c r="S151" s="42"/>
      <c r="T151" s="45"/>
      <c r="U151" s="61"/>
      <c r="V151" s="61"/>
      <c r="W151" s="48"/>
      <c r="X151" s="61"/>
      <c r="Y151" s="58"/>
      <c r="Z151" s="58"/>
      <c r="AA151" s="144"/>
      <c r="AB151" s="152"/>
      <c r="AC151" s="153"/>
      <c r="AD151" s="153"/>
      <c r="AE151" s="154"/>
      <c r="AF151" s="152"/>
      <c r="AG151" s="153"/>
      <c r="AH151" s="153"/>
      <c r="AI151" s="155"/>
      <c r="AJ151" s="119"/>
      <c r="AK151" s="307"/>
      <c r="AL151" s="308"/>
      <c r="AM151" s="146"/>
      <c r="AN151" s="148"/>
      <c r="AO151" s="98" t="str">
        <f>IF(AM150&lt;AN150,"トリップ値が大きすぎます",IF(AI150&lt;AN150,"許容電流値が不足しています",IF(AB148="","",IF(AE150&lt;AN150,"許容電流値が不足しています",""))))</f>
        <v/>
      </c>
    </row>
    <row r="152" spans="2:41" ht="13.5" customHeight="1" x14ac:dyDescent="0.35">
      <c r="B152" s="84"/>
      <c r="C152" s="100" t="str">
        <f>IF(E152="","",IF(OR(L152="",N152="",L154="",L155="",P152="",P154="",Q152="",AM152="",AM154="",AN154=""),"×","〇"))</f>
        <v/>
      </c>
      <c r="D152" s="11" t="str">
        <f>IF(AND(C152="〇",C153="〇",C154="〇",C155="〇"),"●",IF(OR(C152="",C153="",C154="",C155=""),"","×"))</f>
        <v/>
      </c>
      <c r="E152" s="156"/>
      <c r="F152" s="157"/>
      <c r="G152" s="162"/>
      <c r="H152" s="163"/>
      <c r="I152" s="163"/>
      <c r="J152" s="163"/>
      <c r="K152" s="164"/>
      <c r="L152" s="168"/>
      <c r="M152" s="168"/>
      <c r="N152" s="170"/>
      <c r="O152" s="171"/>
      <c r="P152" s="174"/>
      <c r="Q152" s="34"/>
      <c r="R152" s="176"/>
      <c r="S152" s="40"/>
      <c r="T152" s="43"/>
      <c r="U152" s="59"/>
      <c r="V152" s="59"/>
      <c r="W152" s="46"/>
      <c r="X152" s="59"/>
      <c r="Y152" s="56"/>
      <c r="Z152" s="179"/>
      <c r="AA152" s="181"/>
      <c r="AB152" s="122"/>
      <c r="AC152" s="123"/>
      <c r="AD152" s="123"/>
      <c r="AE152" s="120"/>
      <c r="AF152" s="122"/>
      <c r="AG152" s="123"/>
      <c r="AH152" s="123"/>
      <c r="AI152" s="120"/>
      <c r="AJ152" s="117"/>
      <c r="AK152" s="26"/>
      <c r="AL152" s="309"/>
      <c r="AM152" s="126"/>
      <c r="AN152" s="127"/>
      <c r="AO152" s="95"/>
    </row>
    <row r="153" spans="2:41" ht="13.5" customHeight="1" x14ac:dyDescent="0.15">
      <c r="B153" s="84"/>
      <c r="C153" s="102" t="str">
        <f>IF(E152="","",IF(AND(OR(S152&lt;&gt;"",S153&lt;&gt;"",S154&lt;&gt;"",S155&lt;&gt;""),SUM(T152:T155)&lt;&gt;0,SUM(U152:U155)&lt;&gt;0,SUM(V152:V155)&lt;&gt;0,SUM(X152:X155)&lt;&gt;0),"〇","×"))</f>
        <v/>
      </c>
      <c r="D153" s="86"/>
      <c r="E153" s="158"/>
      <c r="F153" s="159"/>
      <c r="G153" s="165"/>
      <c r="H153" s="166"/>
      <c r="I153" s="166"/>
      <c r="J153" s="166"/>
      <c r="K153" s="167"/>
      <c r="L153" s="169"/>
      <c r="M153" s="169"/>
      <c r="N153" s="172"/>
      <c r="O153" s="173"/>
      <c r="P153" s="175"/>
      <c r="Q153" s="55"/>
      <c r="R153" s="177"/>
      <c r="S153" s="41"/>
      <c r="T153" s="44"/>
      <c r="U153" s="60"/>
      <c r="V153" s="60"/>
      <c r="W153" s="47"/>
      <c r="X153" s="60"/>
      <c r="Y153" s="57"/>
      <c r="Z153" s="180"/>
      <c r="AA153" s="182"/>
      <c r="AB153" s="124"/>
      <c r="AC153" s="125"/>
      <c r="AD153" s="125"/>
      <c r="AE153" s="121"/>
      <c r="AF153" s="124"/>
      <c r="AG153" s="125"/>
      <c r="AH153" s="125"/>
      <c r="AI153" s="121"/>
      <c r="AJ153" s="118"/>
      <c r="AK153" s="76"/>
      <c r="AL153" s="310"/>
      <c r="AM153" s="128"/>
      <c r="AN153" s="129"/>
      <c r="AO153" s="96"/>
    </row>
    <row r="154" spans="2:41" ht="13.5" customHeight="1" x14ac:dyDescent="0.35">
      <c r="C154" s="102" t="str">
        <f>IF(E152="","",IF(OR(AND(AB152&lt;&gt;"",AE152&lt;&gt;"",AB154&lt;&gt;"",AC154&lt;&gt;"",AD154&lt;&gt;"",AE154&lt;&gt;""),AND(AB152="",AE152="",AB154="",AC154="",AD154="",AE154="")),"〇","×"))</f>
        <v/>
      </c>
      <c r="D154" s="78"/>
      <c r="E154" s="158"/>
      <c r="F154" s="159"/>
      <c r="G154" s="130"/>
      <c r="H154" s="131"/>
      <c r="I154" s="131"/>
      <c r="J154" s="131"/>
      <c r="K154" s="132"/>
      <c r="L154" s="136"/>
      <c r="M154" s="137"/>
      <c r="N154" s="137"/>
      <c r="O154" s="138"/>
      <c r="P154" s="139"/>
      <c r="Q154" s="141"/>
      <c r="R154" s="177"/>
      <c r="S154" s="41"/>
      <c r="T154" s="44"/>
      <c r="U154" s="60"/>
      <c r="V154" s="60"/>
      <c r="W154" s="47"/>
      <c r="X154" s="60"/>
      <c r="Y154" s="57"/>
      <c r="Z154" s="57"/>
      <c r="AA154" s="143"/>
      <c r="AB154" s="80"/>
      <c r="AC154" s="81"/>
      <c r="AD154" s="82"/>
      <c r="AE154" s="82"/>
      <c r="AF154" s="80"/>
      <c r="AG154" s="81"/>
      <c r="AH154" s="82"/>
      <c r="AI154" s="82"/>
      <c r="AJ154" s="118"/>
      <c r="AK154" s="77"/>
      <c r="AL154" s="310"/>
      <c r="AM154" s="145"/>
      <c r="AN154" s="147"/>
      <c r="AO154" s="96"/>
    </row>
    <row r="155" spans="2:41" ht="13.5" customHeight="1" x14ac:dyDescent="0.15">
      <c r="C155" s="102" t="str">
        <f>IF(E152="","",IF(AND(AF152&lt;&gt;"",AI152&lt;&gt;"",AF154&lt;&gt;"",AG154&lt;&gt;"",AH154&lt;&gt;"",AI154&lt;&gt;""),"〇","×"))</f>
        <v/>
      </c>
      <c r="D155" s="86"/>
      <c r="E155" s="160"/>
      <c r="F155" s="161"/>
      <c r="G155" s="133"/>
      <c r="H155" s="134"/>
      <c r="I155" s="134"/>
      <c r="J155" s="134"/>
      <c r="K155" s="135"/>
      <c r="L155" s="149"/>
      <c r="M155" s="150"/>
      <c r="N155" s="150"/>
      <c r="O155" s="151"/>
      <c r="P155" s="140"/>
      <c r="Q155" s="142"/>
      <c r="R155" s="178"/>
      <c r="S155" s="42"/>
      <c r="T155" s="45"/>
      <c r="U155" s="61"/>
      <c r="V155" s="61"/>
      <c r="W155" s="48"/>
      <c r="X155" s="61"/>
      <c r="Y155" s="58"/>
      <c r="Z155" s="58"/>
      <c r="AA155" s="144"/>
      <c r="AB155" s="152"/>
      <c r="AC155" s="153"/>
      <c r="AD155" s="153"/>
      <c r="AE155" s="154"/>
      <c r="AF155" s="152"/>
      <c r="AG155" s="153"/>
      <c r="AH155" s="153"/>
      <c r="AI155" s="155"/>
      <c r="AJ155" s="119"/>
      <c r="AK155" s="307"/>
      <c r="AL155" s="308"/>
      <c r="AM155" s="146"/>
      <c r="AN155" s="148"/>
      <c r="AO155" s="98" t="str">
        <f>IF(AM154&lt;AN154,"トリップ値が大きすぎます",IF(AI154&lt;AN154,"許容電流値が不足しています",IF(AB152="","",IF(AE154&lt;AN154,"許容電流値が不足しています",""))))</f>
        <v/>
      </c>
    </row>
    <row r="156" spans="2:41" ht="13.5" customHeight="1" x14ac:dyDescent="0.35">
      <c r="B156" s="84"/>
      <c r="C156" s="100" t="str">
        <f>IF(E156="","",IF(OR(L156="",N156="",L158="",L159="",P156="",P158="",Q156="",AM156="",AM158="",AN158=""),"×","〇"))</f>
        <v/>
      </c>
      <c r="D156" s="11" t="str">
        <f>IF(AND(C156="〇",C157="〇",C158="〇",C159="〇"),"●",IF(OR(C156="",C157="",C158="",C159=""),"","×"))</f>
        <v/>
      </c>
      <c r="E156" s="156"/>
      <c r="F156" s="157"/>
      <c r="G156" s="162"/>
      <c r="H156" s="163"/>
      <c r="I156" s="163"/>
      <c r="J156" s="163"/>
      <c r="K156" s="164"/>
      <c r="L156" s="168"/>
      <c r="M156" s="168"/>
      <c r="N156" s="170"/>
      <c r="O156" s="171"/>
      <c r="P156" s="174"/>
      <c r="Q156" s="34"/>
      <c r="R156" s="176"/>
      <c r="S156" s="40"/>
      <c r="T156" s="43"/>
      <c r="U156" s="59"/>
      <c r="V156" s="59"/>
      <c r="W156" s="46"/>
      <c r="X156" s="59"/>
      <c r="Y156" s="56"/>
      <c r="Z156" s="179"/>
      <c r="AA156" s="181"/>
      <c r="AB156" s="122"/>
      <c r="AC156" s="123"/>
      <c r="AD156" s="123"/>
      <c r="AE156" s="120"/>
      <c r="AF156" s="122"/>
      <c r="AG156" s="123"/>
      <c r="AH156" s="123"/>
      <c r="AI156" s="120"/>
      <c r="AJ156" s="117"/>
      <c r="AK156" s="26"/>
      <c r="AL156" s="309"/>
      <c r="AM156" s="126"/>
      <c r="AN156" s="127"/>
      <c r="AO156" s="95"/>
    </row>
    <row r="157" spans="2:41" ht="13.5" customHeight="1" x14ac:dyDescent="0.15">
      <c r="B157" s="84"/>
      <c r="C157" s="102" t="str">
        <f>IF(E156="","",IF(AND(OR(S156&lt;&gt;"",S157&lt;&gt;"",S158&lt;&gt;"",S159&lt;&gt;""),SUM(T156:T159)&lt;&gt;0,SUM(U156:U159)&lt;&gt;0,SUM(V156:V159)&lt;&gt;0,SUM(X156:X159)&lt;&gt;0),"〇","×"))</f>
        <v/>
      </c>
      <c r="D157" s="86"/>
      <c r="E157" s="158"/>
      <c r="F157" s="159"/>
      <c r="G157" s="165"/>
      <c r="H157" s="166"/>
      <c r="I157" s="166"/>
      <c r="J157" s="166"/>
      <c r="K157" s="167"/>
      <c r="L157" s="169"/>
      <c r="M157" s="169"/>
      <c r="N157" s="172"/>
      <c r="O157" s="173"/>
      <c r="P157" s="175"/>
      <c r="Q157" s="55"/>
      <c r="R157" s="177"/>
      <c r="S157" s="41"/>
      <c r="T157" s="44"/>
      <c r="U157" s="60"/>
      <c r="V157" s="60"/>
      <c r="W157" s="47"/>
      <c r="X157" s="60"/>
      <c r="Y157" s="57"/>
      <c r="Z157" s="180"/>
      <c r="AA157" s="182"/>
      <c r="AB157" s="124"/>
      <c r="AC157" s="125"/>
      <c r="AD157" s="125"/>
      <c r="AE157" s="121"/>
      <c r="AF157" s="124"/>
      <c r="AG157" s="125"/>
      <c r="AH157" s="125"/>
      <c r="AI157" s="121"/>
      <c r="AJ157" s="118"/>
      <c r="AK157" s="76"/>
      <c r="AL157" s="310"/>
      <c r="AM157" s="128"/>
      <c r="AN157" s="129"/>
      <c r="AO157" s="96"/>
    </row>
    <row r="158" spans="2:41" ht="13.5" customHeight="1" x14ac:dyDescent="0.35">
      <c r="C158" s="102" t="str">
        <f>IF(E156="","",IF(OR(AND(AB156&lt;&gt;"",AE156&lt;&gt;"",AB158&lt;&gt;"",AC158&lt;&gt;"",AD158&lt;&gt;"",AE158&lt;&gt;""),AND(AB156="",AE156="",AB158="",AC158="",AD158="",AE158="")),"〇","×"))</f>
        <v/>
      </c>
      <c r="D158" s="78"/>
      <c r="E158" s="158"/>
      <c r="F158" s="159"/>
      <c r="G158" s="130"/>
      <c r="H158" s="131"/>
      <c r="I158" s="131"/>
      <c r="J158" s="131"/>
      <c r="K158" s="132"/>
      <c r="L158" s="136"/>
      <c r="M158" s="137"/>
      <c r="N158" s="137"/>
      <c r="O158" s="138"/>
      <c r="P158" s="139"/>
      <c r="Q158" s="141"/>
      <c r="R158" s="177"/>
      <c r="S158" s="41"/>
      <c r="T158" s="44"/>
      <c r="U158" s="60"/>
      <c r="V158" s="60"/>
      <c r="W158" s="47"/>
      <c r="X158" s="60"/>
      <c r="Y158" s="57"/>
      <c r="Z158" s="57"/>
      <c r="AA158" s="143"/>
      <c r="AB158" s="80"/>
      <c r="AC158" s="81"/>
      <c r="AD158" s="82"/>
      <c r="AE158" s="82"/>
      <c r="AF158" s="80"/>
      <c r="AG158" s="81"/>
      <c r="AH158" s="82"/>
      <c r="AI158" s="82"/>
      <c r="AJ158" s="118"/>
      <c r="AK158" s="77"/>
      <c r="AL158" s="310"/>
      <c r="AM158" s="145"/>
      <c r="AN158" s="147"/>
      <c r="AO158" s="96"/>
    </row>
    <row r="159" spans="2:41" ht="13.5" customHeight="1" x14ac:dyDescent="0.15">
      <c r="C159" s="102" t="str">
        <f>IF(E156="","",IF(AND(AF156&lt;&gt;"",AI156&lt;&gt;"",AF158&lt;&gt;"",AG158&lt;&gt;"",AH158&lt;&gt;"",AI158&lt;&gt;""),"〇","×"))</f>
        <v/>
      </c>
      <c r="D159" s="86"/>
      <c r="E159" s="160"/>
      <c r="F159" s="161"/>
      <c r="G159" s="133"/>
      <c r="H159" s="134"/>
      <c r="I159" s="134"/>
      <c r="J159" s="134"/>
      <c r="K159" s="135"/>
      <c r="L159" s="149"/>
      <c r="M159" s="150"/>
      <c r="N159" s="150"/>
      <c r="O159" s="151"/>
      <c r="P159" s="140"/>
      <c r="Q159" s="142"/>
      <c r="R159" s="178"/>
      <c r="S159" s="42"/>
      <c r="T159" s="45"/>
      <c r="U159" s="61"/>
      <c r="V159" s="61"/>
      <c r="W159" s="48"/>
      <c r="X159" s="61"/>
      <c r="Y159" s="58"/>
      <c r="Z159" s="58"/>
      <c r="AA159" s="144"/>
      <c r="AB159" s="152"/>
      <c r="AC159" s="153"/>
      <c r="AD159" s="153"/>
      <c r="AE159" s="154"/>
      <c r="AF159" s="152"/>
      <c r="AG159" s="153"/>
      <c r="AH159" s="153"/>
      <c r="AI159" s="155"/>
      <c r="AJ159" s="119"/>
      <c r="AK159" s="307"/>
      <c r="AL159" s="308"/>
      <c r="AM159" s="146"/>
      <c r="AN159" s="148"/>
      <c r="AO159" s="98" t="str">
        <f>IF(AM158&lt;AN158,"トリップ値が大きすぎます",IF(AI158&lt;AN158,"許容電流値が不足しています",IF(AB156="","",IF(AE158&lt;AN158,"許容電流値が不足しています",""))))</f>
        <v/>
      </c>
    </row>
    <row r="160" spans="2:41" ht="13.5" customHeight="1" x14ac:dyDescent="0.35">
      <c r="B160" s="84"/>
      <c r="C160" s="100" t="str">
        <f>IF(E160="","",IF(OR(L160="",N160="",L162="",L163="",P160="",P162="",Q160="",AM160="",AM162="",AN162=""),"×","〇"))</f>
        <v/>
      </c>
      <c r="D160" s="11" t="str">
        <f>IF(AND(C160="〇",C161="〇",C162="〇",C163="〇"),"●",IF(OR(C160="",C161="",C162="",C163=""),"","×"))</f>
        <v/>
      </c>
      <c r="E160" s="156"/>
      <c r="F160" s="157"/>
      <c r="G160" s="162"/>
      <c r="H160" s="163"/>
      <c r="I160" s="163"/>
      <c r="J160" s="163"/>
      <c r="K160" s="164"/>
      <c r="L160" s="168"/>
      <c r="M160" s="168"/>
      <c r="N160" s="170"/>
      <c r="O160" s="171"/>
      <c r="P160" s="174"/>
      <c r="Q160" s="34"/>
      <c r="R160" s="176"/>
      <c r="S160" s="40"/>
      <c r="T160" s="43"/>
      <c r="U160" s="59"/>
      <c r="V160" s="59"/>
      <c r="W160" s="46"/>
      <c r="X160" s="59"/>
      <c r="Y160" s="56"/>
      <c r="Z160" s="179"/>
      <c r="AA160" s="181"/>
      <c r="AB160" s="122"/>
      <c r="AC160" s="123"/>
      <c r="AD160" s="123"/>
      <c r="AE160" s="120"/>
      <c r="AF160" s="122"/>
      <c r="AG160" s="123"/>
      <c r="AH160" s="123"/>
      <c r="AI160" s="120"/>
      <c r="AJ160" s="117"/>
      <c r="AK160" s="26"/>
      <c r="AL160" s="309"/>
      <c r="AM160" s="126"/>
      <c r="AN160" s="127"/>
      <c r="AO160" s="95"/>
    </row>
    <row r="161" spans="2:41" ht="13.5" customHeight="1" x14ac:dyDescent="0.15">
      <c r="B161" s="84"/>
      <c r="C161" s="102" t="str">
        <f>IF(E160="","",IF(AND(OR(S160&lt;&gt;"",S161&lt;&gt;"",S162&lt;&gt;"",S163&lt;&gt;""),SUM(T160:T163)&lt;&gt;0,SUM(U160:U163)&lt;&gt;0,SUM(V160:V163)&lt;&gt;0,SUM(X160:X163)&lt;&gt;0),"〇","×"))</f>
        <v/>
      </c>
      <c r="D161" s="86"/>
      <c r="E161" s="158"/>
      <c r="F161" s="159"/>
      <c r="G161" s="165"/>
      <c r="H161" s="166"/>
      <c r="I161" s="166"/>
      <c r="J161" s="166"/>
      <c r="K161" s="167"/>
      <c r="L161" s="169"/>
      <c r="M161" s="169"/>
      <c r="N161" s="172"/>
      <c r="O161" s="173"/>
      <c r="P161" s="175"/>
      <c r="Q161" s="55"/>
      <c r="R161" s="177"/>
      <c r="S161" s="41"/>
      <c r="T161" s="44"/>
      <c r="U161" s="60"/>
      <c r="V161" s="60"/>
      <c r="W161" s="47"/>
      <c r="X161" s="60"/>
      <c r="Y161" s="57"/>
      <c r="Z161" s="180"/>
      <c r="AA161" s="182"/>
      <c r="AB161" s="124"/>
      <c r="AC161" s="125"/>
      <c r="AD161" s="125"/>
      <c r="AE161" s="121"/>
      <c r="AF161" s="124"/>
      <c r="AG161" s="125"/>
      <c r="AH161" s="125"/>
      <c r="AI161" s="121"/>
      <c r="AJ161" s="118"/>
      <c r="AK161" s="76"/>
      <c r="AL161" s="310"/>
      <c r="AM161" s="128"/>
      <c r="AN161" s="129"/>
      <c r="AO161" s="96"/>
    </row>
    <row r="162" spans="2:41" ht="13.5" customHeight="1" x14ac:dyDescent="0.35">
      <c r="C162" s="102" t="str">
        <f>IF(E160="","",IF(OR(AND(AB160&lt;&gt;"",AE160&lt;&gt;"",AB162&lt;&gt;"",AC162&lt;&gt;"",AD162&lt;&gt;"",AE162&lt;&gt;""),AND(AB160="",AE160="",AB162="",AC162="",AD162="",AE162="")),"〇","×"))</f>
        <v/>
      </c>
      <c r="D162" s="78"/>
      <c r="E162" s="158"/>
      <c r="F162" s="159"/>
      <c r="G162" s="130"/>
      <c r="H162" s="131"/>
      <c r="I162" s="131"/>
      <c r="J162" s="131"/>
      <c r="K162" s="132"/>
      <c r="L162" s="136"/>
      <c r="M162" s="137"/>
      <c r="N162" s="137"/>
      <c r="O162" s="138"/>
      <c r="P162" s="139"/>
      <c r="Q162" s="141"/>
      <c r="R162" s="177"/>
      <c r="S162" s="41"/>
      <c r="T162" s="44"/>
      <c r="U162" s="60"/>
      <c r="V162" s="60"/>
      <c r="W162" s="47"/>
      <c r="X162" s="60"/>
      <c r="Y162" s="57"/>
      <c r="Z162" s="57"/>
      <c r="AA162" s="143"/>
      <c r="AB162" s="80"/>
      <c r="AC162" s="81"/>
      <c r="AD162" s="82"/>
      <c r="AE162" s="82"/>
      <c r="AF162" s="80"/>
      <c r="AG162" s="81"/>
      <c r="AH162" s="82"/>
      <c r="AI162" s="82"/>
      <c r="AJ162" s="118"/>
      <c r="AK162" s="77"/>
      <c r="AL162" s="310"/>
      <c r="AM162" s="145"/>
      <c r="AN162" s="147"/>
      <c r="AO162" s="96"/>
    </row>
    <row r="163" spans="2:41" ht="13.5" customHeight="1" x14ac:dyDescent="0.15">
      <c r="C163" s="102" t="str">
        <f>IF(E160="","",IF(AND(AF160&lt;&gt;"",AI160&lt;&gt;"",AF162&lt;&gt;"",AG162&lt;&gt;"",AH162&lt;&gt;"",AI162&lt;&gt;""),"〇","×"))</f>
        <v/>
      </c>
      <c r="D163" s="86"/>
      <c r="E163" s="160"/>
      <c r="F163" s="161"/>
      <c r="G163" s="133"/>
      <c r="H163" s="134"/>
      <c r="I163" s="134"/>
      <c r="J163" s="134"/>
      <c r="K163" s="135"/>
      <c r="L163" s="149"/>
      <c r="M163" s="150"/>
      <c r="N163" s="150"/>
      <c r="O163" s="151"/>
      <c r="P163" s="140"/>
      <c r="Q163" s="142"/>
      <c r="R163" s="178"/>
      <c r="S163" s="42"/>
      <c r="T163" s="45"/>
      <c r="U163" s="61"/>
      <c r="V163" s="61"/>
      <c r="W163" s="48"/>
      <c r="X163" s="61"/>
      <c r="Y163" s="58"/>
      <c r="Z163" s="58"/>
      <c r="AA163" s="144"/>
      <c r="AB163" s="152"/>
      <c r="AC163" s="153"/>
      <c r="AD163" s="153"/>
      <c r="AE163" s="154"/>
      <c r="AF163" s="152"/>
      <c r="AG163" s="153"/>
      <c r="AH163" s="153"/>
      <c r="AI163" s="155"/>
      <c r="AJ163" s="119"/>
      <c r="AK163" s="307"/>
      <c r="AL163" s="308"/>
      <c r="AM163" s="146"/>
      <c r="AN163" s="148"/>
      <c r="AO163" s="98" t="str">
        <f>IF(AM162&lt;AN162,"トリップ値が大きすぎます",IF(AI162&lt;AN162,"許容電流値が不足しています",IF(AB160="","",IF(AE162&lt;AN162,"許容電流値が不足しています",""))))</f>
        <v/>
      </c>
    </row>
    <row r="164" spans="2:41" ht="13.5" customHeight="1" x14ac:dyDescent="0.35">
      <c r="B164" s="84"/>
      <c r="C164" s="100" t="str">
        <f>IF(E164="","",IF(OR(L164="",N164="",L166="",L167="",P164="",P166="",Q164="",AM164="",AM166="",AN166=""),"×","〇"))</f>
        <v/>
      </c>
      <c r="D164" s="11" t="str">
        <f>IF(AND(C164="〇",C165="〇",C166="〇",C167="〇"),"●",IF(OR(C164="",C165="",C166="",C167=""),"","×"))</f>
        <v/>
      </c>
      <c r="E164" s="156"/>
      <c r="F164" s="157"/>
      <c r="G164" s="162"/>
      <c r="H164" s="163"/>
      <c r="I164" s="163"/>
      <c r="J164" s="163"/>
      <c r="K164" s="164"/>
      <c r="L164" s="168"/>
      <c r="M164" s="168"/>
      <c r="N164" s="170"/>
      <c r="O164" s="171"/>
      <c r="P164" s="174"/>
      <c r="Q164" s="34"/>
      <c r="R164" s="176"/>
      <c r="S164" s="40"/>
      <c r="T164" s="43"/>
      <c r="U164" s="59"/>
      <c r="V164" s="59"/>
      <c r="W164" s="46"/>
      <c r="X164" s="59"/>
      <c r="Y164" s="56"/>
      <c r="Z164" s="179"/>
      <c r="AA164" s="181"/>
      <c r="AB164" s="122"/>
      <c r="AC164" s="123"/>
      <c r="AD164" s="123"/>
      <c r="AE164" s="120"/>
      <c r="AF164" s="122"/>
      <c r="AG164" s="123"/>
      <c r="AH164" s="123"/>
      <c r="AI164" s="120"/>
      <c r="AJ164" s="117"/>
      <c r="AK164" s="26"/>
      <c r="AL164" s="309"/>
      <c r="AM164" s="126"/>
      <c r="AN164" s="127"/>
      <c r="AO164" s="95"/>
    </row>
    <row r="165" spans="2:41" ht="13.5" customHeight="1" x14ac:dyDescent="0.15">
      <c r="B165" s="84"/>
      <c r="C165" s="102" t="str">
        <f>IF(E164="","",IF(AND(OR(S164&lt;&gt;"",S165&lt;&gt;"",S166&lt;&gt;"",S167&lt;&gt;""),SUM(T164:T167)&lt;&gt;0,SUM(U164:U167)&lt;&gt;0,SUM(V164:V167)&lt;&gt;0,SUM(X164:X167)&lt;&gt;0),"〇","×"))</f>
        <v/>
      </c>
      <c r="D165" s="86"/>
      <c r="E165" s="158"/>
      <c r="F165" s="159"/>
      <c r="G165" s="165"/>
      <c r="H165" s="166"/>
      <c r="I165" s="166"/>
      <c r="J165" s="166"/>
      <c r="K165" s="167"/>
      <c r="L165" s="169"/>
      <c r="M165" s="169"/>
      <c r="N165" s="172"/>
      <c r="O165" s="173"/>
      <c r="P165" s="175"/>
      <c r="Q165" s="55"/>
      <c r="R165" s="177"/>
      <c r="S165" s="41"/>
      <c r="T165" s="44"/>
      <c r="U165" s="60"/>
      <c r="V165" s="60"/>
      <c r="W165" s="47"/>
      <c r="X165" s="60"/>
      <c r="Y165" s="57"/>
      <c r="Z165" s="180"/>
      <c r="AA165" s="182"/>
      <c r="AB165" s="124"/>
      <c r="AC165" s="125"/>
      <c r="AD165" s="125"/>
      <c r="AE165" s="121"/>
      <c r="AF165" s="124"/>
      <c r="AG165" s="125"/>
      <c r="AH165" s="125"/>
      <c r="AI165" s="121"/>
      <c r="AJ165" s="118"/>
      <c r="AK165" s="76"/>
      <c r="AL165" s="310"/>
      <c r="AM165" s="128"/>
      <c r="AN165" s="129"/>
      <c r="AO165" s="96"/>
    </row>
    <row r="166" spans="2:41" ht="13.5" customHeight="1" x14ac:dyDescent="0.35">
      <c r="C166" s="102" t="str">
        <f>IF(E164="","",IF(OR(AND(AB164&lt;&gt;"",AE164&lt;&gt;"",AB166&lt;&gt;"",AC166&lt;&gt;"",AD166&lt;&gt;"",AE166&lt;&gt;""),AND(AB164="",AE164="",AB166="",AC166="",AD166="",AE166="")),"〇","×"))</f>
        <v/>
      </c>
      <c r="D166" s="78"/>
      <c r="E166" s="158"/>
      <c r="F166" s="159"/>
      <c r="G166" s="130"/>
      <c r="H166" s="131"/>
      <c r="I166" s="131"/>
      <c r="J166" s="131"/>
      <c r="K166" s="132"/>
      <c r="L166" s="136"/>
      <c r="M166" s="137"/>
      <c r="N166" s="137"/>
      <c r="O166" s="138"/>
      <c r="P166" s="139"/>
      <c r="Q166" s="141"/>
      <c r="R166" s="177"/>
      <c r="S166" s="41"/>
      <c r="T166" s="44"/>
      <c r="U166" s="60"/>
      <c r="V166" s="60"/>
      <c r="W166" s="47"/>
      <c r="X166" s="60"/>
      <c r="Y166" s="57"/>
      <c r="Z166" s="57"/>
      <c r="AA166" s="143"/>
      <c r="AB166" s="80"/>
      <c r="AC166" s="81"/>
      <c r="AD166" s="82"/>
      <c r="AE166" s="82"/>
      <c r="AF166" s="80"/>
      <c r="AG166" s="81"/>
      <c r="AH166" s="82"/>
      <c r="AI166" s="82"/>
      <c r="AJ166" s="118"/>
      <c r="AK166" s="77"/>
      <c r="AL166" s="310"/>
      <c r="AM166" s="145"/>
      <c r="AN166" s="147"/>
      <c r="AO166" s="96"/>
    </row>
    <row r="167" spans="2:41" ht="13.5" customHeight="1" x14ac:dyDescent="0.15">
      <c r="C167" s="102" t="str">
        <f>IF(E164="","",IF(AND(AF164&lt;&gt;"",AI164&lt;&gt;"",AF166&lt;&gt;"",AG166&lt;&gt;"",AH166&lt;&gt;"",AI166&lt;&gt;""),"〇","×"))</f>
        <v/>
      </c>
      <c r="D167" s="86"/>
      <c r="E167" s="160"/>
      <c r="F167" s="161"/>
      <c r="G167" s="133"/>
      <c r="H167" s="134"/>
      <c r="I167" s="134"/>
      <c r="J167" s="134"/>
      <c r="K167" s="135"/>
      <c r="L167" s="149"/>
      <c r="M167" s="150"/>
      <c r="N167" s="150"/>
      <c r="O167" s="151"/>
      <c r="P167" s="140"/>
      <c r="Q167" s="142"/>
      <c r="R167" s="178"/>
      <c r="S167" s="42"/>
      <c r="T167" s="45"/>
      <c r="U167" s="61"/>
      <c r="V167" s="61"/>
      <c r="W167" s="48"/>
      <c r="X167" s="61"/>
      <c r="Y167" s="58"/>
      <c r="Z167" s="58"/>
      <c r="AA167" s="144"/>
      <c r="AB167" s="152"/>
      <c r="AC167" s="153"/>
      <c r="AD167" s="153"/>
      <c r="AE167" s="154"/>
      <c r="AF167" s="152"/>
      <c r="AG167" s="153"/>
      <c r="AH167" s="153"/>
      <c r="AI167" s="155"/>
      <c r="AJ167" s="119"/>
      <c r="AK167" s="307"/>
      <c r="AL167" s="308"/>
      <c r="AM167" s="146"/>
      <c r="AN167" s="148"/>
      <c r="AO167" s="98" t="str">
        <f>IF(AM166&lt;AN166,"トリップ値が大きすぎます",IF(AI166&lt;AN166,"許容電流値が不足しています",IF(AB164="","",IF(AE166&lt;AN166,"許容電流値が不足しています",""))))</f>
        <v/>
      </c>
    </row>
    <row r="168" spans="2:41" ht="13.5" customHeight="1" x14ac:dyDescent="0.35">
      <c r="B168" s="84"/>
      <c r="C168" s="100" t="str">
        <f>IF(E168="","",IF(OR(L168="",N168="",L170="",L171="",P168="",P170="",Q168="",AM168="",AM170="",AN170=""),"×","〇"))</f>
        <v/>
      </c>
      <c r="D168" s="11" t="str">
        <f>IF(AND(C168="〇",C169="〇",C170="〇",C171="〇"),"●",IF(OR(C168="",C169="",C170="",C171=""),"","×"))</f>
        <v/>
      </c>
      <c r="E168" s="156"/>
      <c r="F168" s="157"/>
      <c r="G168" s="162"/>
      <c r="H168" s="163"/>
      <c r="I168" s="163"/>
      <c r="J168" s="163"/>
      <c r="K168" s="164"/>
      <c r="L168" s="168"/>
      <c r="M168" s="168"/>
      <c r="N168" s="170"/>
      <c r="O168" s="171"/>
      <c r="P168" s="174"/>
      <c r="Q168" s="34"/>
      <c r="R168" s="176"/>
      <c r="S168" s="40"/>
      <c r="T168" s="43"/>
      <c r="U168" s="59"/>
      <c r="V168" s="59"/>
      <c r="W168" s="46"/>
      <c r="X168" s="59"/>
      <c r="Y168" s="56"/>
      <c r="Z168" s="179"/>
      <c r="AA168" s="181"/>
      <c r="AB168" s="122"/>
      <c r="AC168" s="123"/>
      <c r="AD168" s="123"/>
      <c r="AE168" s="120"/>
      <c r="AF168" s="122"/>
      <c r="AG168" s="123"/>
      <c r="AH168" s="123"/>
      <c r="AI168" s="120"/>
      <c r="AJ168" s="117"/>
      <c r="AK168" s="26"/>
      <c r="AL168" s="309"/>
      <c r="AM168" s="126"/>
      <c r="AN168" s="127"/>
      <c r="AO168" s="95"/>
    </row>
    <row r="169" spans="2:41" ht="13.5" customHeight="1" x14ac:dyDescent="0.15">
      <c r="B169" s="84"/>
      <c r="C169" s="102" t="str">
        <f>IF(E168="","",IF(AND(OR(S168&lt;&gt;"",S169&lt;&gt;"",S170&lt;&gt;"",S171&lt;&gt;""),SUM(T168:T171)&lt;&gt;0,SUM(U168:U171)&lt;&gt;0,SUM(V168:V171)&lt;&gt;0,SUM(X168:X171)&lt;&gt;0),"〇","×"))</f>
        <v/>
      </c>
      <c r="D169" s="86"/>
      <c r="E169" s="158"/>
      <c r="F169" s="159"/>
      <c r="G169" s="165"/>
      <c r="H169" s="166"/>
      <c r="I169" s="166"/>
      <c r="J169" s="166"/>
      <c r="K169" s="167"/>
      <c r="L169" s="169"/>
      <c r="M169" s="169"/>
      <c r="N169" s="172"/>
      <c r="O169" s="173"/>
      <c r="P169" s="175"/>
      <c r="Q169" s="55"/>
      <c r="R169" s="177"/>
      <c r="S169" s="41"/>
      <c r="T169" s="44"/>
      <c r="U169" s="60"/>
      <c r="V169" s="60"/>
      <c r="W169" s="47"/>
      <c r="X169" s="60"/>
      <c r="Y169" s="57"/>
      <c r="Z169" s="180"/>
      <c r="AA169" s="182"/>
      <c r="AB169" s="124"/>
      <c r="AC169" s="125"/>
      <c r="AD169" s="125"/>
      <c r="AE169" s="121"/>
      <c r="AF169" s="124"/>
      <c r="AG169" s="125"/>
      <c r="AH169" s="125"/>
      <c r="AI169" s="121"/>
      <c r="AJ169" s="118"/>
      <c r="AK169" s="76"/>
      <c r="AL169" s="310"/>
      <c r="AM169" s="128"/>
      <c r="AN169" s="129"/>
      <c r="AO169" s="96"/>
    </row>
    <row r="170" spans="2:41" ht="13.5" customHeight="1" x14ac:dyDescent="0.35">
      <c r="C170" s="102" t="str">
        <f>IF(E168="","",IF(OR(AND(AB168&lt;&gt;"",AE168&lt;&gt;"",AB170&lt;&gt;"",AC170&lt;&gt;"",AD170&lt;&gt;"",AE170&lt;&gt;""),AND(AB168="",AE168="",AB170="",AC170="",AD170="",AE170="")),"〇","×"))</f>
        <v/>
      </c>
      <c r="D170" s="78"/>
      <c r="E170" s="158"/>
      <c r="F170" s="159"/>
      <c r="G170" s="130"/>
      <c r="H170" s="131"/>
      <c r="I170" s="131"/>
      <c r="J170" s="131"/>
      <c r="K170" s="132"/>
      <c r="L170" s="136"/>
      <c r="M170" s="137"/>
      <c r="N170" s="137"/>
      <c r="O170" s="138"/>
      <c r="P170" s="139"/>
      <c r="Q170" s="141"/>
      <c r="R170" s="177"/>
      <c r="S170" s="41"/>
      <c r="T170" s="44"/>
      <c r="U170" s="60"/>
      <c r="V170" s="60"/>
      <c r="W170" s="47"/>
      <c r="X170" s="60"/>
      <c r="Y170" s="57"/>
      <c r="Z170" s="57"/>
      <c r="AA170" s="143"/>
      <c r="AB170" s="80"/>
      <c r="AC170" s="81"/>
      <c r="AD170" s="82"/>
      <c r="AE170" s="82"/>
      <c r="AF170" s="80"/>
      <c r="AG170" s="81"/>
      <c r="AH170" s="82"/>
      <c r="AI170" s="82"/>
      <c r="AJ170" s="118"/>
      <c r="AK170" s="77"/>
      <c r="AL170" s="310"/>
      <c r="AM170" s="145"/>
      <c r="AN170" s="147"/>
      <c r="AO170" s="96"/>
    </row>
    <row r="171" spans="2:41" ht="13.5" customHeight="1" x14ac:dyDescent="0.15">
      <c r="C171" s="102" t="str">
        <f>IF(E168="","",IF(AND(AF168&lt;&gt;"",AI168&lt;&gt;"",AF170&lt;&gt;"",AG170&lt;&gt;"",AH170&lt;&gt;"",AI170&lt;&gt;""),"〇","×"))</f>
        <v/>
      </c>
      <c r="D171" s="86"/>
      <c r="E171" s="160"/>
      <c r="F171" s="161"/>
      <c r="G171" s="133"/>
      <c r="H171" s="134"/>
      <c r="I171" s="134"/>
      <c r="J171" s="134"/>
      <c r="K171" s="135"/>
      <c r="L171" s="149"/>
      <c r="M171" s="150"/>
      <c r="N171" s="150"/>
      <c r="O171" s="151"/>
      <c r="P171" s="140"/>
      <c r="Q171" s="142"/>
      <c r="R171" s="178"/>
      <c r="S171" s="42"/>
      <c r="T171" s="45"/>
      <c r="U171" s="61"/>
      <c r="V171" s="61"/>
      <c r="W171" s="48"/>
      <c r="X171" s="61"/>
      <c r="Y171" s="58"/>
      <c r="Z171" s="58"/>
      <c r="AA171" s="144"/>
      <c r="AB171" s="152"/>
      <c r="AC171" s="153"/>
      <c r="AD171" s="153"/>
      <c r="AE171" s="154"/>
      <c r="AF171" s="152"/>
      <c r="AG171" s="153"/>
      <c r="AH171" s="153"/>
      <c r="AI171" s="155"/>
      <c r="AJ171" s="119"/>
      <c r="AK171" s="307"/>
      <c r="AL171" s="308"/>
      <c r="AM171" s="146"/>
      <c r="AN171" s="148"/>
      <c r="AO171" s="98" t="str">
        <f>IF(AM170&lt;AN170,"トリップ値が大きすぎます",IF(AI170&lt;AN170,"許容電流値が不足しています",IF(AB168="","",IF(AE170&lt;AN170,"許容電流値が不足しています",""))))</f>
        <v/>
      </c>
    </row>
    <row r="172" spans="2:41" ht="13.5" customHeight="1" x14ac:dyDescent="0.35">
      <c r="B172" s="84"/>
      <c r="C172" s="100" t="str">
        <f>IF(E172="","",IF(OR(L172="",N172="",L174="",L175="",P172="",P174="",Q172="",AM172="",AM174="",AN174=""),"×","〇"))</f>
        <v/>
      </c>
      <c r="D172" s="11" t="str">
        <f>IF(AND(C172="〇",C173="〇",C174="〇",C175="〇"),"●",IF(OR(C172="",C173="",C174="",C175=""),"","×"))</f>
        <v/>
      </c>
      <c r="E172" s="156"/>
      <c r="F172" s="157"/>
      <c r="G172" s="162"/>
      <c r="H172" s="163"/>
      <c r="I172" s="163"/>
      <c r="J172" s="163"/>
      <c r="K172" s="164"/>
      <c r="L172" s="168"/>
      <c r="M172" s="168"/>
      <c r="N172" s="170"/>
      <c r="O172" s="171"/>
      <c r="P172" s="174"/>
      <c r="Q172" s="34"/>
      <c r="R172" s="176"/>
      <c r="S172" s="40"/>
      <c r="T172" s="43"/>
      <c r="U172" s="59"/>
      <c r="V172" s="59"/>
      <c r="W172" s="46"/>
      <c r="X172" s="59"/>
      <c r="Y172" s="56"/>
      <c r="Z172" s="179"/>
      <c r="AA172" s="181"/>
      <c r="AB172" s="122"/>
      <c r="AC172" s="123"/>
      <c r="AD172" s="123"/>
      <c r="AE172" s="120"/>
      <c r="AF172" s="122"/>
      <c r="AG172" s="123"/>
      <c r="AH172" s="123"/>
      <c r="AI172" s="120"/>
      <c r="AJ172" s="117"/>
      <c r="AK172" s="26"/>
      <c r="AL172" s="309"/>
      <c r="AM172" s="126"/>
      <c r="AN172" s="127"/>
      <c r="AO172" s="95"/>
    </row>
    <row r="173" spans="2:41" ht="13.5" customHeight="1" x14ac:dyDescent="0.15">
      <c r="B173" s="84"/>
      <c r="C173" s="102" t="str">
        <f>IF(E172="","",IF(AND(OR(S172&lt;&gt;"",S173&lt;&gt;"",S174&lt;&gt;"",S175&lt;&gt;""),SUM(T172:T175)&lt;&gt;0,SUM(U172:U175)&lt;&gt;0,SUM(V172:V175)&lt;&gt;0,SUM(X172:X175)&lt;&gt;0),"〇","×"))</f>
        <v/>
      </c>
      <c r="D173" s="86"/>
      <c r="E173" s="158"/>
      <c r="F173" s="159"/>
      <c r="G173" s="165"/>
      <c r="H173" s="166"/>
      <c r="I173" s="166"/>
      <c r="J173" s="166"/>
      <c r="K173" s="167"/>
      <c r="L173" s="169"/>
      <c r="M173" s="169"/>
      <c r="N173" s="172"/>
      <c r="O173" s="173"/>
      <c r="P173" s="175"/>
      <c r="Q173" s="55"/>
      <c r="R173" s="177"/>
      <c r="S173" s="41"/>
      <c r="T173" s="44"/>
      <c r="U173" s="60"/>
      <c r="V173" s="60"/>
      <c r="W173" s="47"/>
      <c r="X173" s="60"/>
      <c r="Y173" s="57"/>
      <c r="Z173" s="180"/>
      <c r="AA173" s="182"/>
      <c r="AB173" s="124"/>
      <c r="AC173" s="125"/>
      <c r="AD173" s="125"/>
      <c r="AE173" s="121"/>
      <c r="AF173" s="124"/>
      <c r="AG173" s="125"/>
      <c r="AH173" s="125"/>
      <c r="AI173" s="121"/>
      <c r="AJ173" s="118"/>
      <c r="AK173" s="76"/>
      <c r="AL173" s="310"/>
      <c r="AM173" s="128"/>
      <c r="AN173" s="129"/>
      <c r="AO173" s="96"/>
    </row>
    <row r="174" spans="2:41" ht="13.5" customHeight="1" x14ac:dyDescent="0.35">
      <c r="C174" s="102" t="str">
        <f>IF(E172="","",IF(OR(AND(AB172&lt;&gt;"",AE172&lt;&gt;"",AB174&lt;&gt;"",AC174&lt;&gt;"",AD174&lt;&gt;"",AE174&lt;&gt;""),AND(AB172="",AE172="",AB174="",AC174="",AD174="",AE174="")),"〇","×"))</f>
        <v/>
      </c>
      <c r="D174" s="78"/>
      <c r="E174" s="158"/>
      <c r="F174" s="159"/>
      <c r="G174" s="130"/>
      <c r="H174" s="131"/>
      <c r="I174" s="131"/>
      <c r="J174" s="131"/>
      <c r="K174" s="132"/>
      <c r="L174" s="136"/>
      <c r="M174" s="137"/>
      <c r="N174" s="137"/>
      <c r="O174" s="138"/>
      <c r="P174" s="139"/>
      <c r="Q174" s="141"/>
      <c r="R174" s="177"/>
      <c r="S174" s="41"/>
      <c r="T174" s="44"/>
      <c r="U174" s="60"/>
      <c r="V174" s="60"/>
      <c r="W174" s="47"/>
      <c r="X174" s="60"/>
      <c r="Y174" s="57"/>
      <c r="Z174" s="57"/>
      <c r="AA174" s="143"/>
      <c r="AB174" s="80"/>
      <c r="AC174" s="81"/>
      <c r="AD174" s="82"/>
      <c r="AE174" s="82"/>
      <c r="AF174" s="80"/>
      <c r="AG174" s="81"/>
      <c r="AH174" s="82"/>
      <c r="AI174" s="82"/>
      <c r="AJ174" s="118"/>
      <c r="AK174" s="77"/>
      <c r="AL174" s="310"/>
      <c r="AM174" s="145"/>
      <c r="AN174" s="147"/>
      <c r="AO174" s="96"/>
    </row>
    <row r="175" spans="2:41" ht="13.5" customHeight="1" x14ac:dyDescent="0.15">
      <c r="C175" s="102" t="str">
        <f>IF(E172="","",IF(AND(AF172&lt;&gt;"",AI172&lt;&gt;"",AF174&lt;&gt;"",AG174&lt;&gt;"",AH174&lt;&gt;"",AI174&lt;&gt;""),"〇","×"))</f>
        <v/>
      </c>
      <c r="D175" s="86"/>
      <c r="E175" s="160"/>
      <c r="F175" s="161"/>
      <c r="G175" s="133"/>
      <c r="H175" s="134"/>
      <c r="I175" s="134"/>
      <c r="J175" s="134"/>
      <c r="K175" s="135"/>
      <c r="L175" s="149"/>
      <c r="M175" s="150"/>
      <c r="N175" s="150"/>
      <c r="O175" s="151"/>
      <c r="P175" s="140"/>
      <c r="Q175" s="142"/>
      <c r="R175" s="178"/>
      <c r="S175" s="42"/>
      <c r="T175" s="45"/>
      <c r="U175" s="61"/>
      <c r="V175" s="61"/>
      <c r="W175" s="48"/>
      <c r="X175" s="61"/>
      <c r="Y175" s="58"/>
      <c r="Z175" s="58"/>
      <c r="AA175" s="144"/>
      <c r="AB175" s="152"/>
      <c r="AC175" s="153"/>
      <c r="AD175" s="153"/>
      <c r="AE175" s="154"/>
      <c r="AF175" s="152"/>
      <c r="AG175" s="153"/>
      <c r="AH175" s="153"/>
      <c r="AI175" s="155"/>
      <c r="AJ175" s="119"/>
      <c r="AK175" s="307"/>
      <c r="AL175" s="308"/>
      <c r="AM175" s="146"/>
      <c r="AN175" s="148"/>
      <c r="AO175" s="98" t="str">
        <f>IF(AM174&lt;AN174,"トリップ値が大きすぎます",IF(AI174&lt;AN174,"許容電流値が不足しています",IF(AB172="","",IF(AE174&lt;AN174,"許容電流値が不足しています",""))))</f>
        <v/>
      </c>
    </row>
    <row r="176" spans="2:41" ht="13.5" customHeight="1" x14ac:dyDescent="0.35">
      <c r="B176" s="84"/>
      <c r="C176" s="100" t="str">
        <f>IF(E176="","",IF(OR(L176="",N176="",L178="",L179="",P176="",P178="",Q176="",AM176="",AM178="",AN178=""),"×","〇"))</f>
        <v/>
      </c>
      <c r="D176" s="11" t="str">
        <f>IF(AND(C176="〇",C177="〇",C178="〇",C179="〇"),"●",IF(OR(C176="",C177="",C178="",C179=""),"","×"))</f>
        <v/>
      </c>
      <c r="E176" s="156"/>
      <c r="F176" s="157"/>
      <c r="G176" s="162"/>
      <c r="H176" s="163"/>
      <c r="I176" s="163"/>
      <c r="J176" s="163"/>
      <c r="K176" s="164"/>
      <c r="L176" s="168"/>
      <c r="M176" s="168"/>
      <c r="N176" s="170"/>
      <c r="O176" s="171"/>
      <c r="P176" s="174"/>
      <c r="Q176" s="34"/>
      <c r="R176" s="176"/>
      <c r="S176" s="40"/>
      <c r="T176" s="43"/>
      <c r="U176" s="59"/>
      <c r="V176" s="59"/>
      <c r="W176" s="46"/>
      <c r="X176" s="59"/>
      <c r="Y176" s="56"/>
      <c r="Z176" s="179"/>
      <c r="AA176" s="181"/>
      <c r="AB176" s="122"/>
      <c r="AC176" s="123"/>
      <c r="AD176" s="123"/>
      <c r="AE176" s="120"/>
      <c r="AF176" s="122"/>
      <c r="AG176" s="123"/>
      <c r="AH176" s="123"/>
      <c r="AI176" s="120"/>
      <c r="AJ176" s="117"/>
      <c r="AK176" s="26"/>
      <c r="AL176" s="309"/>
      <c r="AM176" s="126"/>
      <c r="AN176" s="127"/>
      <c r="AO176" s="95"/>
    </row>
    <row r="177" spans="2:41" ht="13.5" customHeight="1" x14ac:dyDescent="0.15">
      <c r="B177" s="84"/>
      <c r="C177" s="102" t="str">
        <f>IF(E176="","",IF(AND(OR(S176&lt;&gt;"",S177&lt;&gt;"",S178&lt;&gt;"",S179&lt;&gt;""),SUM(T176:T179)&lt;&gt;0,SUM(U176:U179)&lt;&gt;0,SUM(V176:V179)&lt;&gt;0,SUM(X176:X179)&lt;&gt;0),"〇","×"))</f>
        <v/>
      </c>
      <c r="D177" s="86"/>
      <c r="E177" s="158"/>
      <c r="F177" s="159"/>
      <c r="G177" s="165"/>
      <c r="H177" s="166"/>
      <c r="I177" s="166"/>
      <c r="J177" s="166"/>
      <c r="K177" s="167"/>
      <c r="L177" s="169"/>
      <c r="M177" s="169"/>
      <c r="N177" s="172"/>
      <c r="O177" s="173"/>
      <c r="P177" s="175"/>
      <c r="Q177" s="55"/>
      <c r="R177" s="177"/>
      <c r="S177" s="41"/>
      <c r="T177" s="44"/>
      <c r="U177" s="60"/>
      <c r="V177" s="60"/>
      <c r="W177" s="47"/>
      <c r="X177" s="60"/>
      <c r="Y177" s="57"/>
      <c r="Z177" s="180"/>
      <c r="AA177" s="182"/>
      <c r="AB177" s="124"/>
      <c r="AC177" s="125"/>
      <c r="AD177" s="125"/>
      <c r="AE177" s="121"/>
      <c r="AF177" s="124"/>
      <c r="AG177" s="125"/>
      <c r="AH177" s="125"/>
      <c r="AI177" s="121"/>
      <c r="AJ177" s="118"/>
      <c r="AK177" s="76"/>
      <c r="AL177" s="310"/>
      <c r="AM177" s="128"/>
      <c r="AN177" s="129"/>
      <c r="AO177" s="96"/>
    </row>
    <row r="178" spans="2:41" ht="13.5" customHeight="1" x14ac:dyDescent="0.35">
      <c r="C178" s="102" t="str">
        <f>IF(E176="","",IF(OR(AND(AB176&lt;&gt;"",AE176&lt;&gt;"",AB178&lt;&gt;"",AC178&lt;&gt;"",AD178&lt;&gt;"",AE178&lt;&gt;""),AND(AB176="",AE176="",AB178="",AC178="",AD178="",AE178="")),"〇","×"))</f>
        <v/>
      </c>
      <c r="D178" s="78"/>
      <c r="E178" s="158"/>
      <c r="F178" s="159"/>
      <c r="G178" s="130"/>
      <c r="H178" s="131"/>
      <c r="I178" s="131"/>
      <c r="J178" s="131"/>
      <c r="K178" s="132"/>
      <c r="L178" s="136"/>
      <c r="M178" s="137"/>
      <c r="N178" s="137"/>
      <c r="O178" s="138"/>
      <c r="P178" s="139"/>
      <c r="Q178" s="141"/>
      <c r="R178" s="177"/>
      <c r="S178" s="41"/>
      <c r="T178" s="44"/>
      <c r="U178" s="60"/>
      <c r="V178" s="60"/>
      <c r="W178" s="47"/>
      <c r="X178" s="60"/>
      <c r="Y178" s="57"/>
      <c r="Z178" s="57"/>
      <c r="AA178" s="143"/>
      <c r="AB178" s="80"/>
      <c r="AC178" s="81"/>
      <c r="AD178" s="82"/>
      <c r="AE178" s="82"/>
      <c r="AF178" s="80"/>
      <c r="AG178" s="81"/>
      <c r="AH178" s="82"/>
      <c r="AI178" s="82"/>
      <c r="AJ178" s="118"/>
      <c r="AK178" s="77"/>
      <c r="AL178" s="310"/>
      <c r="AM178" s="145"/>
      <c r="AN178" s="147"/>
      <c r="AO178" s="96"/>
    </row>
    <row r="179" spans="2:41" ht="13.5" customHeight="1" x14ac:dyDescent="0.15">
      <c r="C179" s="102" t="str">
        <f>IF(E176="","",IF(AND(AF176&lt;&gt;"",AI176&lt;&gt;"",AF178&lt;&gt;"",AG178&lt;&gt;"",AH178&lt;&gt;"",AI178&lt;&gt;""),"〇","×"))</f>
        <v/>
      </c>
      <c r="D179" s="86"/>
      <c r="E179" s="160"/>
      <c r="F179" s="161"/>
      <c r="G179" s="133"/>
      <c r="H179" s="134"/>
      <c r="I179" s="134"/>
      <c r="J179" s="134"/>
      <c r="K179" s="135"/>
      <c r="L179" s="149"/>
      <c r="M179" s="150"/>
      <c r="N179" s="150"/>
      <c r="O179" s="151"/>
      <c r="P179" s="140"/>
      <c r="Q179" s="142"/>
      <c r="R179" s="178"/>
      <c r="S179" s="42"/>
      <c r="T179" s="45"/>
      <c r="U179" s="61"/>
      <c r="V179" s="61"/>
      <c r="W179" s="48"/>
      <c r="X179" s="61"/>
      <c r="Y179" s="58"/>
      <c r="Z179" s="58"/>
      <c r="AA179" s="144"/>
      <c r="AB179" s="152"/>
      <c r="AC179" s="153"/>
      <c r="AD179" s="153"/>
      <c r="AE179" s="154"/>
      <c r="AF179" s="152"/>
      <c r="AG179" s="153"/>
      <c r="AH179" s="153"/>
      <c r="AI179" s="155"/>
      <c r="AJ179" s="119"/>
      <c r="AK179" s="307"/>
      <c r="AL179" s="308"/>
      <c r="AM179" s="146"/>
      <c r="AN179" s="148"/>
      <c r="AO179" s="98" t="str">
        <f>IF(AM178&lt;AN178,"トリップ値が大きすぎます",IF(AI178&lt;AN178,"許容電流値が不足しています",IF(AB176="","",IF(AE178&lt;AN178,"許容電流値が不足しています",""))))</f>
        <v/>
      </c>
    </row>
    <row r="180" spans="2:41" ht="13.5" customHeight="1" x14ac:dyDescent="0.35">
      <c r="B180" s="84"/>
      <c r="C180" s="100" t="str">
        <f>IF(E180="","",IF(OR(L180="",N180="",L182="",L183="",P180="",P182="",Q180="",AM180="",AM182="",AN182=""),"×","〇"))</f>
        <v/>
      </c>
      <c r="D180" s="11" t="str">
        <f>IF(AND(C180="〇",C181="〇",C182="〇",C183="〇"),"●",IF(OR(C180="",C181="",C182="",C183=""),"","×"))</f>
        <v/>
      </c>
      <c r="E180" s="156"/>
      <c r="F180" s="157"/>
      <c r="G180" s="162"/>
      <c r="H180" s="163"/>
      <c r="I180" s="163"/>
      <c r="J180" s="163"/>
      <c r="K180" s="164"/>
      <c r="L180" s="168"/>
      <c r="M180" s="168"/>
      <c r="N180" s="170"/>
      <c r="O180" s="171"/>
      <c r="P180" s="174"/>
      <c r="Q180" s="34"/>
      <c r="R180" s="176"/>
      <c r="S180" s="40"/>
      <c r="T180" s="43"/>
      <c r="U180" s="59"/>
      <c r="V180" s="59"/>
      <c r="W180" s="46"/>
      <c r="X180" s="59"/>
      <c r="Y180" s="56"/>
      <c r="Z180" s="179"/>
      <c r="AA180" s="181"/>
      <c r="AB180" s="122"/>
      <c r="AC180" s="123"/>
      <c r="AD180" s="123"/>
      <c r="AE180" s="120"/>
      <c r="AF180" s="122"/>
      <c r="AG180" s="123"/>
      <c r="AH180" s="123"/>
      <c r="AI180" s="120"/>
      <c r="AJ180" s="117"/>
      <c r="AK180" s="26"/>
      <c r="AL180" s="309"/>
      <c r="AM180" s="126"/>
      <c r="AN180" s="127"/>
      <c r="AO180" s="95"/>
    </row>
    <row r="181" spans="2:41" ht="13.5" customHeight="1" x14ac:dyDescent="0.15">
      <c r="B181" s="84"/>
      <c r="C181" s="102" t="str">
        <f>IF(E180="","",IF(AND(OR(S180&lt;&gt;"",S181&lt;&gt;"",S182&lt;&gt;"",S183&lt;&gt;""),SUM(T180:T183)&lt;&gt;0,SUM(U180:U183)&lt;&gt;0,SUM(V180:V183)&lt;&gt;0,SUM(X180:X183)&lt;&gt;0),"〇","×"))</f>
        <v/>
      </c>
      <c r="D181" s="86"/>
      <c r="E181" s="158"/>
      <c r="F181" s="159"/>
      <c r="G181" s="165"/>
      <c r="H181" s="166"/>
      <c r="I181" s="166"/>
      <c r="J181" s="166"/>
      <c r="K181" s="167"/>
      <c r="L181" s="169"/>
      <c r="M181" s="169"/>
      <c r="N181" s="172"/>
      <c r="O181" s="173"/>
      <c r="P181" s="175"/>
      <c r="Q181" s="55"/>
      <c r="R181" s="177"/>
      <c r="S181" s="41"/>
      <c r="T181" s="44"/>
      <c r="U181" s="60"/>
      <c r="V181" s="60"/>
      <c r="W181" s="47"/>
      <c r="X181" s="60"/>
      <c r="Y181" s="57"/>
      <c r="Z181" s="180"/>
      <c r="AA181" s="182"/>
      <c r="AB181" s="124"/>
      <c r="AC181" s="125"/>
      <c r="AD181" s="125"/>
      <c r="AE181" s="121"/>
      <c r="AF181" s="124"/>
      <c r="AG181" s="125"/>
      <c r="AH181" s="125"/>
      <c r="AI181" s="121"/>
      <c r="AJ181" s="118"/>
      <c r="AK181" s="76"/>
      <c r="AL181" s="310"/>
      <c r="AM181" s="128"/>
      <c r="AN181" s="129"/>
      <c r="AO181" s="96"/>
    </row>
    <row r="182" spans="2:41" ht="13.5" customHeight="1" x14ac:dyDescent="0.35">
      <c r="C182" s="102" t="str">
        <f>IF(E180="","",IF(OR(AND(AB180&lt;&gt;"",AE180&lt;&gt;"",AB182&lt;&gt;"",AC182&lt;&gt;"",AD182&lt;&gt;"",AE182&lt;&gt;""),AND(AB180="",AE180="",AB182="",AC182="",AD182="",AE182="")),"〇","×"))</f>
        <v/>
      </c>
      <c r="D182" s="78"/>
      <c r="E182" s="158"/>
      <c r="F182" s="159"/>
      <c r="G182" s="130"/>
      <c r="H182" s="131"/>
      <c r="I182" s="131"/>
      <c r="J182" s="131"/>
      <c r="K182" s="132"/>
      <c r="L182" s="136"/>
      <c r="M182" s="137"/>
      <c r="N182" s="137"/>
      <c r="O182" s="138"/>
      <c r="P182" s="139"/>
      <c r="Q182" s="141"/>
      <c r="R182" s="177"/>
      <c r="S182" s="41"/>
      <c r="T182" s="44"/>
      <c r="U182" s="60"/>
      <c r="V182" s="60"/>
      <c r="W182" s="47"/>
      <c r="X182" s="60"/>
      <c r="Y182" s="57"/>
      <c r="Z182" s="57"/>
      <c r="AA182" s="143"/>
      <c r="AB182" s="80"/>
      <c r="AC182" s="81"/>
      <c r="AD182" s="82"/>
      <c r="AE182" s="82"/>
      <c r="AF182" s="80"/>
      <c r="AG182" s="81"/>
      <c r="AH182" s="82"/>
      <c r="AI182" s="82"/>
      <c r="AJ182" s="118"/>
      <c r="AK182" s="77"/>
      <c r="AL182" s="310"/>
      <c r="AM182" s="145"/>
      <c r="AN182" s="147"/>
      <c r="AO182" s="96"/>
    </row>
    <row r="183" spans="2:41" ht="13.5" customHeight="1" x14ac:dyDescent="0.15">
      <c r="C183" s="102" t="str">
        <f>IF(E180="","",IF(AND(AF180&lt;&gt;"",AI180&lt;&gt;"",AF182&lt;&gt;"",AG182&lt;&gt;"",AH182&lt;&gt;"",AI182&lt;&gt;""),"〇","×"))</f>
        <v/>
      </c>
      <c r="D183" s="86"/>
      <c r="E183" s="160"/>
      <c r="F183" s="161"/>
      <c r="G183" s="133"/>
      <c r="H183" s="134"/>
      <c r="I183" s="134"/>
      <c r="J183" s="134"/>
      <c r="K183" s="135"/>
      <c r="L183" s="149"/>
      <c r="M183" s="150"/>
      <c r="N183" s="150"/>
      <c r="O183" s="151"/>
      <c r="P183" s="140"/>
      <c r="Q183" s="142"/>
      <c r="R183" s="178"/>
      <c r="S183" s="42"/>
      <c r="T183" s="45"/>
      <c r="U183" s="61"/>
      <c r="V183" s="61"/>
      <c r="W183" s="48"/>
      <c r="X183" s="61"/>
      <c r="Y183" s="58"/>
      <c r="Z183" s="58"/>
      <c r="AA183" s="144"/>
      <c r="AB183" s="152"/>
      <c r="AC183" s="153"/>
      <c r="AD183" s="153"/>
      <c r="AE183" s="154"/>
      <c r="AF183" s="152"/>
      <c r="AG183" s="153"/>
      <c r="AH183" s="153"/>
      <c r="AI183" s="155"/>
      <c r="AJ183" s="119"/>
      <c r="AK183" s="307"/>
      <c r="AL183" s="308"/>
      <c r="AM183" s="146"/>
      <c r="AN183" s="148"/>
      <c r="AO183" s="98" t="str">
        <f>IF(AM182&lt;AN182,"トリップ値が大きすぎます",IF(AI182&lt;AN182,"許容電流値が不足しています",IF(AB180="","",IF(AE182&lt;AN182,"許容電流値が不足しています",""))))</f>
        <v/>
      </c>
    </row>
    <row r="184" spans="2:41" ht="13.5" customHeight="1" x14ac:dyDescent="0.35">
      <c r="B184" s="84"/>
      <c r="C184" s="100" t="str">
        <f>IF(E184="","",IF(OR(L184="",N184="",L186="",L187="",P184="",P186="",Q184="",AM184="",AM186="",AN186=""),"×","〇"))</f>
        <v/>
      </c>
      <c r="D184" s="11" t="str">
        <f>IF(AND(C184="〇",C185="〇",C186="〇",C187="〇"),"●",IF(OR(C184="",C185="",C186="",C187=""),"","×"))</f>
        <v/>
      </c>
      <c r="E184" s="156"/>
      <c r="F184" s="157"/>
      <c r="G184" s="162"/>
      <c r="H184" s="163"/>
      <c r="I184" s="163"/>
      <c r="J184" s="163"/>
      <c r="K184" s="164"/>
      <c r="L184" s="168"/>
      <c r="M184" s="168"/>
      <c r="N184" s="170"/>
      <c r="O184" s="171"/>
      <c r="P184" s="174"/>
      <c r="Q184" s="34"/>
      <c r="R184" s="176"/>
      <c r="S184" s="40"/>
      <c r="T184" s="43"/>
      <c r="U184" s="59"/>
      <c r="V184" s="59"/>
      <c r="W184" s="46"/>
      <c r="X184" s="59"/>
      <c r="Y184" s="56"/>
      <c r="Z184" s="179"/>
      <c r="AA184" s="181"/>
      <c r="AB184" s="122"/>
      <c r="AC184" s="123"/>
      <c r="AD184" s="123"/>
      <c r="AE184" s="120"/>
      <c r="AF184" s="122"/>
      <c r="AG184" s="123"/>
      <c r="AH184" s="123"/>
      <c r="AI184" s="120"/>
      <c r="AJ184" s="117"/>
      <c r="AK184" s="26"/>
      <c r="AL184" s="309"/>
      <c r="AM184" s="126"/>
      <c r="AN184" s="127"/>
      <c r="AO184" s="95"/>
    </row>
    <row r="185" spans="2:41" ht="13.5" customHeight="1" x14ac:dyDescent="0.15">
      <c r="B185" s="84"/>
      <c r="C185" s="102" t="str">
        <f>IF(E184="","",IF(AND(OR(S184&lt;&gt;"",S185&lt;&gt;"",S186&lt;&gt;"",S187&lt;&gt;""),SUM(T184:T187)&lt;&gt;0,SUM(U184:U187)&lt;&gt;0,SUM(V184:V187)&lt;&gt;0,SUM(X184:X187)&lt;&gt;0),"〇","×"))</f>
        <v/>
      </c>
      <c r="D185" s="86"/>
      <c r="E185" s="158"/>
      <c r="F185" s="159"/>
      <c r="G185" s="165"/>
      <c r="H185" s="166"/>
      <c r="I185" s="166"/>
      <c r="J185" s="166"/>
      <c r="K185" s="167"/>
      <c r="L185" s="169"/>
      <c r="M185" s="169"/>
      <c r="N185" s="172"/>
      <c r="O185" s="173"/>
      <c r="P185" s="175"/>
      <c r="Q185" s="55"/>
      <c r="R185" s="177"/>
      <c r="S185" s="41"/>
      <c r="T185" s="44"/>
      <c r="U185" s="60"/>
      <c r="V185" s="60"/>
      <c r="W185" s="47"/>
      <c r="X185" s="60"/>
      <c r="Y185" s="57"/>
      <c r="Z185" s="180"/>
      <c r="AA185" s="182"/>
      <c r="AB185" s="124"/>
      <c r="AC185" s="125"/>
      <c r="AD185" s="125"/>
      <c r="AE185" s="121"/>
      <c r="AF185" s="124"/>
      <c r="AG185" s="125"/>
      <c r="AH185" s="125"/>
      <c r="AI185" s="121"/>
      <c r="AJ185" s="118"/>
      <c r="AK185" s="76"/>
      <c r="AL185" s="310"/>
      <c r="AM185" s="128"/>
      <c r="AN185" s="129"/>
      <c r="AO185" s="96"/>
    </row>
    <row r="186" spans="2:41" ht="13.5" customHeight="1" x14ac:dyDescent="0.35">
      <c r="C186" s="102" t="str">
        <f>IF(E184="","",IF(OR(AND(AB184&lt;&gt;"",AE184&lt;&gt;"",AB186&lt;&gt;"",AC186&lt;&gt;"",AD186&lt;&gt;"",AE186&lt;&gt;""),AND(AB184="",AE184="",AB186="",AC186="",AD186="",AE186="")),"〇","×"))</f>
        <v/>
      </c>
      <c r="D186" s="78"/>
      <c r="E186" s="158"/>
      <c r="F186" s="159"/>
      <c r="G186" s="130"/>
      <c r="H186" s="131"/>
      <c r="I186" s="131"/>
      <c r="J186" s="131"/>
      <c r="K186" s="132"/>
      <c r="L186" s="136"/>
      <c r="M186" s="137"/>
      <c r="N186" s="137"/>
      <c r="O186" s="138"/>
      <c r="P186" s="139"/>
      <c r="Q186" s="141"/>
      <c r="R186" s="177"/>
      <c r="S186" s="41"/>
      <c r="T186" s="44"/>
      <c r="U186" s="60"/>
      <c r="V186" s="60"/>
      <c r="W186" s="47"/>
      <c r="X186" s="60"/>
      <c r="Y186" s="57"/>
      <c r="Z186" s="57"/>
      <c r="AA186" s="143"/>
      <c r="AB186" s="80"/>
      <c r="AC186" s="81"/>
      <c r="AD186" s="82"/>
      <c r="AE186" s="82"/>
      <c r="AF186" s="80"/>
      <c r="AG186" s="81"/>
      <c r="AH186" s="82"/>
      <c r="AI186" s="82"/>
      <c r="AJ186" s="118"/>
      <c r="AK186" s="77"/>
      <c r="AL186" s="310"/>
      <c r="AM186" s="145"/>
      <c r="AN186" s="147"/>
      <c r="AO186" s="96"/>
    </row>
    <row r="187" spans="2:41" ht="13.5" customHeight="1" x14ac:dyDescent="0.15">
      <c r="C187" s="102" t="str">
        <f>IF(E184="","",IF(AND(AF184&lt;&gt;"",AI184&lt;&gt;"",AF186&lt;&gt;"",AG186&lt;&gt;"",AH186&lt;&gt;"",AI186&lt;&gt;""),"〇","×"))</f>
        <v/>
      </c>
      <c r="D187" s="86"/>
      <c r="E187" s="160"/>
      <c r="F187" s="161"/>
      <c r="G187" s="133"/>
      <c r="H187" s="134"/>
      <c r="I187" s="134"/>
      <c r="J187" s="134"/>
      <c r="K187" s="135"/>
      <c r="L187" s="149"/>
      <c r="M187" s="150"/>
      <c r="N187" s="150"/>
      <c r="O187" s="151"/>
      <c r="P187" s="140"/>
      <c r="Q187" s="142"/>
      <c r="R187" s="178"/>
      <c r="S187" s="42"/>
      <c r="T187" s="45"/>
      <c r="U187" s="61"/>
      <c r="V187" s="61"/>
      <c r="W187" s="48"/>
      <c r="X187" s="61"/>
      <c r="Y187" s="58"/>
      <c r="Z187" s="58"/>
      <c r="AA187" s="144"/>
      <c r="AB187" s="152"/>
      <c r="AC187" s="153"/>
      <c r="AD187" s="153"/>
      <c r="AE187" s="154"/>
      <c r="AF187" s="152"/>
      <c r="AG187" s="153"/>
      <c r="AH187" s="153"/>
      <c r="AI187" s="155"/>
      <c r="AJ187" s="119"/>
      <c r="AK187" s="307"/>
      <c r="AL187" s="308"/>
      <c r="AM187" s="146"/>
      <c r="AN187" s="148"/>
      <c r="AO187" s="98" t="str">
        <f>IF(AM186&lt;AN186,"トリップ値が大きすぎます",IF(AI186&lt;AN186,"許容電流値が不足しています",IF(AB184="","",IF(AE186&lt;AN186,"許容電流値が不足しています",""))))</f>
        <v/>
      </c>
    </row>
    <row r="188" spans="2:41" ht="13.5" customHeight="1" x14ac:dyDescent="0.35">
      <c r="B188" s="84"/>
      <c r="C188" s="100" t="str">
        <f>IF(E188="","",IF(OR(L188="",N188="",L190="",L191="",P188="",P190="",Q188="",AM188="",AM190="",AN190=""),"×","〇"))</f>
        <v/>
      </c>
      <c r="D188" s="11" t="str">
        <f>IF(AND(C188="〇",C189="〇",C190="〇",C191="〇"),"●",IF(OR(C188="",C189="",C190="",C191=""),"","×"))</f>
        <v/>
      </c>
      <c r="E188" s="156"/>
      <c r="F188" s="157"/>
      <c r="G188" s="162"/>
      <c r="H188" s="163"/>
      <c r="I188" s="163"/>
      <c r="J188" s="163"/>
      <c r="K188" s="164"/>
      <c r="L188" s="168"/>
      <c r="M188" s="168"/>
      <c r="N188" s="170"/>
      <c r="O188" s="171"/>
      <c r="P188" s="174"/>
      <c r="Q188" s="34"/>
      <c r="R188" s="176"/>
      <c r="S188" s="40"/>
      <c r="T188" s="43"/>
      <c r="U188" s="59"/>
      <c r="V188" s="59"/>
      <c r="W188" s="46"/>
      <c r="X188" s="59"/>
      <c r="Y188" s="56"/>
      <c r="Z188" s="179"/>
      <c r="AA188" s="181"/>
      <c r="AB188" s="122"/>
      <c r="AC188" s="123"/>
      <c r="AD188" s="123"/>
      <c r="AE188" s="120"/>
      <c r="AF188" s="122"/>
      <c r="AG188" s="123"/>
      <c r="AH188" s="123"/>
      <c r="AI188" s="120"/>
      <c r="AJ188" s="117"/>
      <c r="AK188" s="26"/>
      <c r="AL188" s="309"/>
      <c r="AM188" s="126"/>
      <c r="AN188" s="127"/>
      <c r="AO188" s="95"/>
    </row>
    <row r="189" spans="2:41" ht="13.5" customHeight="1" x14ac:dyDescent="0.15">
      <c r="B189" s="84"/>
      <c r="C189" s="102" t="str">
        <f>IF(E188="","",IF(AND(OR(S188&lt;&gt;"",S189&lt;&gt;"",S190&lt;&gt;"",S191&lt;&gt;""),SUM(T188:T191)&lt;&gt;0,SUM(U188:U191)&lt;&gt;0,SUM(V188:V191)&lt;&gt;0,SUM(X188:X191)&lt;&gt;0),"〇","×"))</f>
        <v/>
      </c>
      <c r="D189" s="86"/>
      <c r="E189" s="158"/>
      <c r="F189" s="159"/>
      <c r="G189" s="165"/>
      <c r="H189" s="166"/>
      <c r="I189" s="166"/>
      <c r="J189" s="166"/>
      <c r="K189" s="167"/>
      <c r="L189" s="169"/>
      <c r="M189" s="169"/>
      <c r="N189" s="172"/>
      <c r="O189" s="173"/>
      <c r="P189" s="175"/>
      <c r="Q189" s="55"/>
      <c r="R189" s="177"/>
      <c r="S189" s="41"/>
      <c r="T189" s="44"/>
      <c r="U189" s="60"/>
      <c r="V189" s="60"/>
      <c r="W189" s="47"/>
      <c r="X189" s="60"/>
      <c r="Y189" s="57"/>
      <c r="Z189" s="180"/>
      <c r="AA189" s="182"/>
      <c r="AB189" s="124"/>
      <c r="AC189" s="125"/>
      <c r="AD189" s="125"/>
      <c r="AE189" s="121"/>
      <c r="AF189" s="124"/>
      <c r="AG189" s="125"/>
      <c r="AH189" s="125"/>
      <c r="AI189" s="121"/>
      <c r="AJ189" s="118"/>
      <c r="AK189" s="76"/>
      <c r="AL189" s="310"/>
      <c r="AM189" s="128"/>
      <c r="AN189" s="129"/>
      <c r="AO189" s="96"/>
    </row>
    <row r="190" spans="2:41" ht="13.5" customHeight="1" x14ac:dyDescent="0.35">
      <c r="C190" s="102" t="str">
        <f>IF(E188="","",IF(OR(AND(AB188&lt;&gt;"",AE188&lt;&gt;"",AB190&lt;&gt;"",AC190&lt;&gt;"",AD190&lt;&gt;"",AE190&lt;&gt;""),AND(AB188="",AE188="",AB190="",AC190="",AD190="",AE190="")),"〇","×"))</f>
        <v/>
      </c>
      <c r="D190" s="78"/>
      <c r="E190" s="158"/>
      <c r="F190" s="159"/>
      <c r="G190" s="130"/>
      <c r="H190" s="131"/>
      <c r="I190" s="131"/>
      <c r="J190" s="131"/>
      <c r="K190" s="132"/>
      <c r="L190" s="136"/>
      <c r="M190" s="137"/>
      <c r="N190" s="137"/>
      <c r="O190" s="138"/>
      <c r="P190" s="139"/>
      <c r="Q190" s="141"/>
      <c r="R190" s="177"/>
      <c r="S190" s="41"/>
      <c r="T190" s="44"/>
      <c r="U190" s="60"/>
      <c r="V190" s="60"/>
      <c r="W190" s="47"/>
      <c r="X190" s="60"/>
      <c r="Y190" s="57"/>
      <c r="Z190" s="57"/>
      <c r="AA190" s="143"/>
      <c r="AB190" s="80"/>
      <c r="AC190" s="81"/>
      <c r="AD190" s="82"/>
      <c r="AE190" s="82"/>
      <c r="AF190" s="80"/>
      <c r="AG190" s="81"/>
      <c r="AH190" s="82"/>
      <c r="AI190" s="82"/>
      <c r="AJ190" s="118"/>
      <c r="AK190" s="77"/>
      <c r="AL190" s="310"/>
      <c r="AM190" s="145"/>
      <c r="AN190" s="147"/>
      <c r="AO190" s="96"/>
    </row>
    <row r="191" spans="2:41" ht="13.5" customHeight="1" x14ac:dyDescent="0.15">
      <c r="C191" s="102" t="str">
        <f>IF(E188="","",IF(AND(AF188&lt;&gt;"",AI188&lt;&gt;"",AF190&lt;&gt;"",AG190&lt;&gt;"",AH190&lt;&gt;"",AI190&lt;&gt;""),"〇","×"))</f>
        <v/>
      </c>
      <c r="D191" s="86"/>
      <c r="E191" s="160"/>
      <c r="F191" s="161"/>
      <c r="G191" s="133"/>
      <c r="H191" s="134"/>
      <c r="I191" s="134"/>
      <c r="J191" s="134"/>
      <c r="K191" s="135"/>
      <c r="L191" s="149"/>
      <c r="M191" s="150"/>
      <c r="N191" s="150"/>
      <c r="O191" s="151"/>
      <c r="P191" s="140"/>
      <c r="Q191" s="142"/>
      <c r="R191" s="178"/>
      <c r="S191" s="42"/>
      <c r="T191" s="45"/>
      <c r="U191" s="61"/>
      <c r="V191" s="61"/>
      <c r="W191" s="48"/>
      <c r="X191" s="61"/>
      <c r="Y191" s="58"/>
      <c r="Z191" s="58"/>
      <c r="AA191" s="144"/>
      <c r="AB191" s="152"/>
      <c r="AC191" s="153"/>
      <c r="AD191" s="153"/>
      <c r="AE191" s="154"/>
      <c r="AF191" s="152"/>
      <c r="AG191" s="153"/>
      <c r="AH191" s="153"/>
      <c r="AI191" s="155"/>
      <c r="AJ191" s="119"/>
      <c r="AK191" s="307"/>
      <c r="AL191" s="308"/>
      <c r="AM191" s="146"/>
      <c r="AN191" s="148"/>
      <c r="AO191" s="98" t="str">
        <f>IF(AM190&lt;AN190,"トリップ値が大きすぎます",IF(AI190&lt;AN190,"許容電流値が不足しています",IF(AB188="","",IF(AE190&lt;AN190,"許容電流値が不足しています",""))))</f>
        <v/>
      </c>
    </row>
    <row r="192" spans="2:41" ht="13.5" customHeight="1" x14ac:dyDescent="0.35">
      <c r="B192" s="84"/>
      <c r="C192" s="100" t="str">
        <f>IF(E192="","",IF(OR(L192="",N192="",L194="",L195="",P192="",P194="",Q192="",AM192="",AM194="",AN194=""),"×","〇"))</f>
        <v/>
      </c>
      <c r="D192" s="11" t="str">
        <f>IF(AND(C192="〇",C193="〇",C194="〇",C195="〇"),"●",IF(OR(C192="",C193="",C194="",C195=""),"","×"))</f>
        <v/>
      </c>
      <c r="E192" s="156"/>
      <c r="F192" s="157"/>
      <c r="G192" s="162"/>
      <c r="H192" s="163"/>
      <c r="I192" s="163"/>
      <c r="J192" s="163"/>
      <c r="K192" s="164"/>
      <c r="L192" s="168"/>
      <c r="M192" s="168"/>
      <c r="N192" s="170"/>
      <c r="O192" s="171"/>
      <c r="P192" s="174"/>
      <c r="Q192" s="34"/>
      <c r="R192" s="176"/>
      <c r="S192" s="40"/>
      <c r="T192" s="43"/>
      <c r="U192" s="59"/>
      <c r="V192" s="59"/>
      <c r="W192" s="46"/>
      <c r="X192" s="59"/>
      <c r="Y192" s="56"/>
      <c r="Z192" s="179"/>
      <c r="AA192" s="181"/>
      <c r="AB192" s="122"/>
      <c r="AC192" s="123"/>
      <c r="AD192" s="123"/>
      <c r="AE192" s="120"/>
      <c r="AF192" s="122"/>
      <c r="AG192" s="123"/>
      <c r="AH192" s="123"/>
      <c r="AI192" s="120"/>
      <c r="AJ192" s="117"/>
      <c r="AK192" s="26"/>
      <c r="AL192" s="309"/>
      <c r="AM192" s="126"/>
      <c r="AN192" s="127"/>
      <c r="AO192" s="95"/>
    </row>
    <row r="193" spans="2:46" ht="13.5" customHeight="1" x14ac:dyDescent="0.15">
      <c r="B193" s="84"/>
      <c r="C193" s="102" t="str">
        <f>IF(E192="","",IF(AND(OR(S192&lt;&gt;"",S193&lt;&gt;"",S194&lt;&gt;"",S195&lt;&gt;""),SUM(T192:T195)&lt;&gt;0,SUM(U192:U195)&lt;&gt;0,SUM(V192:V195)&lt;&gt;0,SUM(X192:X195)&lt;&gt;0),"〇","×"))</f>
        <v/>
      </c>
      <c r="D193" s="86"/>
      <c r="E193" s="158"/>
      <c r="F193" s="159"/>
      <c r="G193" s="165"/>
      <c r="H193" s="166"/>
      <c r="I193" s="166"/>
      <c r="J193" s="166"/>
      <c r="K193" s="167"/>
      <c r="L193" s="169"/>
      <c r="M193" s="169"/>
      <c r="N193" s="172"/>
      <c r="O193" s="173"/>
      <c r="P193" s="175"/>
      <c r="Q193" s="55"/>
      <c r="R193" s="177"/>
      <c r="S193" s="41"/>
      <c r="T193" s="44"/>
      <c r="U193" s="60"/>
      <c r="V193" s="60"/>
      <c r="W193" s="47"/>
      <c r="X193" s="60"/>
      <c r="Y193" s="57"/>
      <c r="Z193" s="180"/>
      <c r="AA193" s="182"/>
      <c r="AB193" s="124"/>
      <c r="AC193" s="125"/>
      <c r="AD193" s="125"/>
      <c r="AE193" s="121"/>
      <c r="AF193" s="124"/>
      <c r="AG193" s="125"/>
      <c r="AH193" s="125"/>
      <c r="AI193" s="121"/>
      <c r="AJ193" s="118"/>
      <c r="AK193" s="76"/>
      <c r="AL193" s="310"/>
      <c r="AM193" s="128"/>
      <c r="AN193" s="129"/>
      <c r="AO193" s="96"/>
    </row>
    <row r="194" spans="2:46" ht="13.5" customHeight="1" x14ac:dyDescent="0.35">
      <c r="C194" s="102" t="str">
        <f>IF(E192="","",IF(OR(AND(AB192&lt;&gt;"",AE192&lt;&gt;"",AB194&lt;&gt;"",AC194&lt;&gt;"",AD194&lt;&gt;"",AE194&lt;&gt;""),AND(AB192="",AE192="",AB194="",AC194="",AD194="",AE194="")),"〇","×"))</f>
        <v/>
      </c>
      <c r="D194" s="78"/>
      <c r="E194" s="158"/>
      <c r="F194" s="159"/>
      <c r="G194" s="130"/>
      <c r="H194" s="131"/>
      <c r="I194" s="131"/>
      <c r="J194" s="131"/>
      <c r="K194" s="132"/>
      <c r="L194" s="136"/>
      <c r="M194" s="137"/>
      <c r="N194" s="137"/>
      <c r="O194" s="138"/>
      <c r="P194" s="139"/>
      <c r="Q194" s="141"/>
      <c r="R194" s="177"/>
      <c r="S194" s="41"/>
      <c r="T194" s="44"/>
      <c r="U194" s="60"/>
      <c r="V194" s="60"/>
      <c r="W194" s="47"/>
      <c r="X194" s="60"/>
      <c r="Y194" s="57"/>
      <c r="Z194" s="57"/>
      <c r="AA194" s="143"/>
      <c r="AB194" s="80"/>
      <c r="AC194" s="81"/>
      <c r="AD194" s="82"/>
      <c r="AE194" s="82"/>
      <c r="AF194" s="80"/>
      <c r="AG194" s="81"/>
      <c r="AH194" s="82"/>
      <c r="AI194" s="82"/>
      <c r="AJ194" s="118"/>
      <c r="AK194" s="77"/>
      <c r="AL194" s="310"/>
      <c r="AM194" s="145"/>
      <c r="AN194" s="147"/>
      <c r="AO194" s="96"/>
    </row>
    <row r="195" spans="2:46" ht="13.5" customHeight="1" x14ac:dyDescent="0.15">
      <c r="C195" s="102" t="str">
        <f>IF(E192="","",IF(AND(AF192&lt;&gt;"",AI192&lt;&gt;"",AF194&lt;&gt;"",AG194&lt;&gt;"",AH194&lt;&gt;"",AI194&lt;&gt;""),"〇","×"))</f>
        <v/>
      </c>
      <c r="D195" s="86"/>
      <c r="E195" s="160"/>
      <c r="F195" s="161"/>
      <c r="G195" s="133"/>
      <c r="H195" s="134"/>
      <c r="I195" s="134"/>
      <c r="J195" s="134"/>
      <c r="K195" s="135"/>
      <c r="L195" s="149"/>
      <c r="M195" s="150"/>
      <c r="N195" s="150"/>
      <c r="O195" s="151"/>
      <c r="P195" s="140"/>
      <c r="Q195" s="142"/>
      <c r="R195" s="178"/>
      <c r="S195" s="42"/>
      <c r="T195" s="45"/>
      <c r="U195" s="61"/>
      <c r="V195" s="61"/>
      <c r="W195" s="48"/>
      <c r="X195" s="61"/>
      <c r="Y195" s="58"/>
      <c r="Z195" s="58"/>
      <c r="AA195" s="144"/>
      <c r="AB195" s="152"/>
      <c r="AC195" s="153"/>
      <c r="AD195" s="153"/>
      <c r="AE195" s="154"/>
      <c r="AF195" s="152"/>
      <c r="AG195" s="153"/>
      <c r="AH195" s="153"/>
      <c r="AI195" s="155"/>
      <c r="AJ195" s="119"/>
      <c r="AK195" s="307"/>
      <c r="AL195" s="308"/>
      <c r="AM195" s="146"/>
      <c r="AN195" s="148"/>
      <c r="AO195" s="98" t="str">
        <f>IF(AM194&lt;AN194,"トリップ値が大きすぎます",IF(AI194&lt;AN194,"許容電流値が不足しています",IF(AB192="","",IF(AE194&lt;AN194,"許容電流値が不足しています",""))))</f>
        <v/>
      </c>
    </row>
    <row r="196" spans="2:46" ht="13.5" customHeight="1" x14ac:dyDescent="0.35">
      <c r="B196" s="84"/>
      <c r="C196" s="100" t="str">
        <f>IF(E196="","",IF(OR(L196="",N196="",L198="",L199="",P196="",P198="",Q196="",AM196="",AM198="",AN198=""),"×","〇"))</f>
        <v/>
      </c>
      <c r="D196" s="11" t="str">
        <f>IF(AND(C196="〇",C197="〇",C198="〇",C199="〇"),"●",IF(OR(C196="",C197="",C198="",C199=""),"","×"))</f>
        <v/>
      </c>
      <c r="E196" s="156"/>
      <c r="F196" s="157"/>
      <c r="G196" s="162"/>
      <c r="H196" s="163"/>
      <c r="I196" s="163"/>
      <c r="J196" s="163"/>
      <c r="K196" s="164"/>
      <c r="L196" s="168"/>
      <c r="M196" s="168"/>
      <c r="N196" s="170"/>
      <c r="O196" s="171"/>
      <c r="P196" s="174"/>
      <c r="Q196" s="34"/>
      <c r="R196" s="176"/>
      <c r="S196" s="40"/>
      <c r="T196" s="43"/>
      <c r="U196" s="59"/>
      <c r="V196" s="59"/>
      <c r="W196" s="46"/>
      <c r="X196" s="59"/>
      <c r="Y196" s="56"/>
      <c r="Z196" s="179"/>
      <c r="AA196" s="181"/>
      <c r="AB196" s="122"/>
      <c r="AC196" s="123"/>
      <c r="AD196" s="123"/>
      <c r="AE196" s="120"/>
      <c r="AF196" s="122"/>
      <c r="AG196" s="123"/>
      <c r="AH196" s="123"/>
      <c r="AI196" s="120"/>
      <c r="AJ196" s="117"/>
      <c r="AK196" s="26"/>
      <c r="AL196" s="309"/>
      <c r="AM196" s="126"/>
      <c r="AN196" s="127"/>
      <c r="AO196" s="95"/>
    </row>
    <row r="197" spans="2:46" ht="13.5" customHeight="1" x14ac:dyDescent="0.15">
      <c r="B197" s="84"/>
      <c r="C197" s="102" t="str">
        <f>IF(E196="","",IF(AND(OR(S196&lt;&gt;"",S197&lt;&gt;"",S198&lt;&gt;"",S199&lt;&gt;""),SUM(T196:T199)&lt;&gt;0,SUM(U196:U199)&lt;&gt;0,SUM(V196:V199)&lt;&gt;0,SUM(X196:X199)&lt;&gt;0),"〇","×"))</f>
        <v/>
      </c>
      <c r="D197" s="86"/>
      <c r="E197" s="158"/>
      <c r="F197" s="159"/>
      <c r="G197" s="165"/>
      <c r="H197" s="166"/>
      <c r="I197" s="166"/>
      <c r="J197" s="166"/>
      <c r="K197" s="167"/>
      <c r="L197" s="169"/>
      <c r="M197" s="169"/>
      <c r="N197" s="172"/>
      <c r="O197" s="173"/>
      <c r="P197" s="175"/>
      <c r="Q197" s="55"/>
      <c r="R197" s="177"/>
      <c r="S197" s="41"/>
      <c r="T197" s="44"/>
      <c r="U197" s="60"/>
      <c r="V197" s="60"/>
      <c r="W197" s="47"/>
      <c r="X197" s="60"/>
      <c r="Y197" s="57"/>
      <c r="Z197" s="180"/>
      <c r="AA197" s="182"/>
      <c r="AB197" s="124"/>
      <c r="AC197" s="125"/>
      <c r="AD197" s="125"/>
      <c r="AE197" s="121"/>
      <c r="AF197" s="124"/>
      <c r="AG197" s="125"/>
      <c r="AH197" s="125"/>
      <c r="AI197" s="121"/>
      <c r="AJ197" s="118"/>
      <c r="AK197" s="76"/>
      <c r="AL197" s="310"/>
      <c r="AM197" s="128"/>
      <c r="AN197" s="129"/>
      <c r="AO197" s="96"/>
    </row>
    <row r="198" spans="2:46" ht="13.5" customHeight="1" x14ac:dyDescent="0.35">
      <c r="C198" s="102" t="str">
        <f>IF(E196="","",IF(OR(AND(AB196&lt;&gt;"",AE196&lt;&gt;"",AB198&lt;&gt;"",AC198&lt;&gt;"",AD198&lt;&gt;"",AE198&lt;&gt;""),AND(AB196="",AE196="",AB198="",AC198="",AD198="",AE198="")),"〇","×"))</f>
        <v/>
      </c>
      <c r="D198" s="78"/>
      <c r="E198" s="158"/>
      <c r="F198" s="159"/>
      <c r="G198" s="130"/>
      <c r="H198" s="131"/>
      <c r="I198" s="131"/>
      <c r="J198" s="131"/>
      <c r="K198" s="132"/>
      <c r="L198" s="136"/>
      <c r="M198" s="137"/>
      <c r="N198" s="137"/>
      <c r="O198" s="138"/>
      <c r="P198" s="139"/>
      <c r="Q198" s="141"/>
      <c r="R198" s="177"/>
      <c r="S198" s="41"/>
      <c r="T198" s="44"/>
      <c r="U198" s="60"/>
      <c r="V198" s="60"/>
      <c r="W198" s="47"/>
      <c r="X198" s="60"/>
      <c r="Y198" s="57"/>
      <c r="Z198" s="57"/>
      <c r="AA198" s="143"/>
      <c r="AB198" s="80"/>
      <c r="AC198" s="81"/>
      <c r="AD198" s="82"/>
      <c r="AE198" s="82"/>
      <c r="AF198" s="80"/>
      <c r="AG198" s="81"/>
      <c r="AH198" s="82"/>
      <c r="AI198" s="82"/>
      <c r="AJ198" s="118"/>
      <c r="AK198" s="77"/>
      <c r="AL198" s="310"/>
      <c r="AM198" s="145"/>
      <c r="AN198" s="147"/>
      <c r="AO198" s="96"/>
    </row>
    <row r="199" spans="2:46" ht="13.5" customHeight="1" x14ac:dyDescent="0.15">
      <c r="C199" s="102" t="str">
        <f>IF(E196="","",IF(AND(AF196&lt;&gt;"",AI196&lt;&gt;"",AF198&lt;&gt;"",AG198&lt;&gt;"",AH198&lt;&gt;"",AI198&lt;&gt;""),"〇","×"))</f>
        <v/>
      </c>
      <c r="D199" s="86"/>
      <c r="E199" s="160"/>
      <c r="F199" s="161"/>
      <c r="G199" s="133"/>
      <c r="H199" s="134"/>
      <c r="I199" s="134"/>
      <c r="J199" s="134"/>
      <c r="K199" s="135"/>
      <c r="L199" s="149"/>
      <c r="M199" s="150"/>
      <c r="N199" s="150"/>
      <c r="O199" s="151"/>
      <c r="P199" s="140"/>
      <c r="Q199" s="142"/>
      <c r="R199" s="178"/>
      <c r="S199" s="42"/>
      <c r="T199" s="45"/>
      <c r="U199" s="61"/>
      <c r="V199" s="61"/>
      <c r="W199" s="48"/>
      <c r="X199" s="61"/>
      <c r="Y199" s="58"/>
      <c r="Z199" s="58"/>
      <c r="AA199" s="144"/>
      <c r="AB199" s="152"/>
      <c r="AC199" s="153"/>
      <c r="AD199" s="153"/>
      <c r="AE199" s="154"/>
      <c r="AF199" s="152"/>
      <c r="AG199" s="153"/>
      <c r="AH199" s="153"/>
      <c r="AI199" s="155"/>
      <c r="AJ199" s="119"/>
      <c r="AK199" s="307"/>
      <c r="AL199" s="308"/>
      <c r="AM199" s="146"/>
      <c r="AN199" s="148"/>
      <c r="AO199" s="98" t="str">
        <f>IF(AM198&lt;AN198,"トリップ値が大きすぎます",IF(AI198&lt;AN198,"許容電流値が不足しています",IF(AB196="","",IF(AE198&lt;AN198,"許容電流値が不足しています",""))))</f>
        <v/>
      </c>
    </row>
    <row r="200" spans="2:46" ht="13.5" customHeight="1" x14ac:dyDescent="0.35">
      <c r="B200" s="84"/>
      <c r="C200" s="100" t="str">
        <f>IF(E200="","",IF(OR(L200="",N200="",L202="",L203="",P200="",P202="",Q200="",AM200="",AM202="",AN202=""),"×","〇"))</f>
        <v/>
      </c>
      <c r="D200" s="11" t="str">
        <f>IF(AND(C200="〇",C201="〇",C202="〇",C203="〇"),"●",IF(OR(C200="",C201="",C202="",C203=""),"","×"))</f>
        <v/>
      </c>
      <c r="E200" s="156"/>
      <c r="F200" s="157"/>
      <c r="G200" s="162"/>
      <c r="H200" s="163"/>
      <c r="I200" s="163"/>
      <c r="J200" s="163"/>
      <c r="K200" s="164"/>
      <c r="L200" s="168"/>
      <c r="M200" s="168"/>
      <c r="N200" s="170"/>
      <c r="O200" s="171"/>
      <c r="P200" s="174"/>
      <c r="Q200" s="34"/>
      <c r="R200" s="176"/>
      <c r="S200" s="40"/>
      <c r="T200" s="43"/>
      <c r="U200" s="59"/>
      <c r="V200" s="59"/>
      <c r="W200" s="46"/>
      <c r="X200" s="59"/>
      <c r="Y200" s="56"/>
      <c r="Z200" s="179"/>
      <c r="AA200" s="181"/>
      <c r="AB200" s="122"/>
      <c r="AC200" s="123"/>
      <c r="AD200" s="123"/>
      <c r="AE200" s="120"/>
      <c r="AF200" s="122"/>
      <c r="AG200" s="123"/>
      <c r="AH200" s="123"/>
      <c r="AI200" s="120"/>
      <c r="AJ200" s="117"/>
      <c r="AK200" s="26"/>
      <c r="AL200" s="309"/>
      <c r="AM200" s="126"/>
      <c r="AN200" s="127"/>
      <c r="AO200" s="95"/>
    </row>
    <row r="201" spans="2:46" ht="13.5" customHeight="1" x14ac:dyDescent="0.15">
      <c r="B201" s="84"/>
      <c r="C201" s="102" t="str">
        <f>IF(E200="","",IF(AND(OR(S200&lt;&gt;"",S201&lt;&gt;"",S202&lt;&gt;"",S203&lt;&gt;""),SUM(T200:T203)&lt;&gt;0,SUM(U200:U203)&lt;&gt;0,SUM(V200:V203)&lt;&gt;0,SUM(X200:X203)&lt;&gt;0),"〇","×"))</f>
        <v/>
      </c>
      <c r="D201" s="86"/>
      <c r="E201" s="158"/>
      <c r="F201" s="159"/>
      <c r="G201" s="165"/>
      <c r="H201" s="166"/>
      <c r="I201" s="166"/>
      <c r="J201" s="166"/>
      <c r="K201" s="167"/>
      <c r="L201" s="169"/>
      <c r="M201" s="169"/>
      <c r="N201" s="172"/>
      <c r="O201" s="173"/>
      <c r="P201" s="175"/>
      <c r="Q201" s="55"/>
      <c r="R201" s="177"/>
      <c r="S201" s="41"/>
      <c r="T201" s="44"/>
      <c r="U201" s="60"/>
      <c r="V201" s="60"/>
      <c r="W201" s="47"/>
      <c r="X201" s="60"/>
      <c r="Y201" s="57"/>
      <c r="Z201" s="180"/>
      <c r="AA201" s="182"/>
      <c r="AB201" s="124"/>
      <c r="AC201" s="125"/>
      <c r="AD201" s="125"/>
      <c r="AE201" s="121"/>
      <c r="AF201" s="124"/>
      <c r="AG201" s="125"/>
      <c r="AH201" s="125"/>
      <c r="AI201" s="121"/>
      <c r="AJ201" s="118"/>
      <c r="AK201" s="76"/>
      <c r="AL201" s="310"/>
      <c r="AM201" s="128"/>
      <c r="AN201" s="129"/>
      <c r="AO201" s="96"/>
    </row>
    <row r="202" spans="2:46" ht="13.5" customHeight="1" x14ac:dyDescent="0.35">
      <c r="C202" s="102" t="str">
        <f>IF(E200="","",IF(OR(AND(AB200&lt;&gt;"",AE200&lt;&gt;"",AB202&lt;&gt;"",AC202&lt;&gt;"",AD202&lt;&gt;"",AE202&lt;&gt;""),AND(AB200="",AE200="",AB202="",AC202="",AD202="",AE202="")),"〇","×"))</f>
        <v/>
      </c>
      <c r="D202" s="78"/>
      <c r="E202" s="158"/>
      <c r="F202" s="159"/>
      <c r="G202" s="130"/>
      <c r="H202" s="131"/>
      <c r="I202" s="131"/>
      <c r="J202" s="131"/>
      <c r="K202" s="132"/>
      <c r="L202" s="136"/>
      <c r="M202" s="137"/>
      <c r="N202" s="137"/>
      <c r="O202" s="138"/>
      <c r="P202" s="139"/>
      <c r="Q202" s="141"/>
      <c r="R202" s="177"/>
      <c r="S202" s="41"/>
      <c r="T202" s="44"/>
      <c r="U202" s="60"/>
      <c r="V202" s="60"/>
      <c r="W202" s="47"/>
      <c r="X202" s="60"/>
      <c r="Y202" s="57"/>
      <c r="Z202" s="57"/>
      <c r="AA202" s="143"/>
      <c r="AB202" s="80"/>
      <c r="AC202" s="81"/>
      <c r="AD202" s="82"/>
      <c r="AE202" s="82"/>
      <c r="AF202" s="80"/>
      <c r="AG202" s="81"/>
      <c r="AH202" s="82"/>
      <c r="AI202" s="82"/>
      <c r="AJ202" s="118"/>
      <c r="AK202" s="77"/>
      <c r="AL202" s="310"/>
      <c r="AM202" s="145"/>
      <c r="AN202" s="147"/>
      <c r="AO202" s="96"/>
    </row>
    <row r="203" spans="2:46" ht="13.5" customHeight="1" x14ac:dyDescent="0.15">
      <c r="C203" s="102" t="str">
        <f>IF(E200="","",IF(AND(AF200&lt;&gt;"",AI200&lt;&gt;"",AF202&lt;&gt;"",AG202&lt;&gt;"",AH202&lt;&gt;"",AI202&lt;&gt;""),"〇","×"))</f>
        <v/>
      </c>
      <c r="D203" s="86"/>
      <c r="E203" s="160"/>
      <c r="F203" s="161"/>
      <c r="G203" s="133"/>
      <c r="H203" s="134"/>
      <c r="I203" s="134"/>
      <c r="J203" s="134"/>
      <c r="K203" s="135"/>
      <c r="L203" s="149"/>
      <c r="M203" s="150"/>
      <c r="N203" s="150"/>
      <c r="O203" s="151"/>
      <c r="P203" s="140"/>
      <c r="Q203" s="142"/>
      <c r="R203" s="178"/>
      <c r="S203" s="42"/>
      <c r="T203" s="45"/>
      <c r="U203" s="61"/>
      <c r="V203" s="61"/>
      <c r="W203" s="48"/>
      <c r="X203" s="61"/>
      <c r="Y203" s="58"/>
      <c r="Z203" s="58"/>
      <c r="AA203" s="144"/>
      <c r="AB203" s="152"/>
      <c r="AC203" s="153"/>
      <c r="AD203" s="153"/>
      <c r="AE203" s="154"/>
      <c r="AF203" s="152"/>
      <c r="AG203" s="153"/>
      <c r="AH203" s="153"/>
      <c r="AI203" s="155"/>
      <c r="AJ203" s="119"/>
      <c r="AK203" s="307"/>
      <c r="AL203" s="308"/>
      <c r="AM203" s="146"/>
      <c r="AN203" s="148"/>
      <c r="AO203" s="98" t="str">
        <f>IF(AM202&lt;AN202,"トリップ値が大きすぎます",IF(AI202&lt;AN202,"許容電流値が不足しています",IF(AB200="","",IF(AE202&lt;AN202,"許容電流値が不足しています",""))))</f>
        <v/>
      </c>
    </row>
    <row r="204" spans="2:46" ht="13.5" customHeight="1" x14ac:dyDescent="0.35">
      <c r="B204" s="84"/>
      <c r="C204" s="100" t="str">
        <f>IF(E204="","",IF(OR(L204="",N204="",L206="",L207="",P204="",P206="",Q204="",AM204="",AM206="",AN206=""),"×","〇"))</f>
        <v/>
      </c>
      <c r="D204" s="11" t="str">
        <f>IF(AND(C204="〇",C205="〇",C206="〇",C207="〇"),"●",IF(OR(C204="",C205="",C206="",C207=""),"","×"))</f>
        <v/>
      </c>
      <c r="E204" s="156"/>
      <c r="F204" s="157"/>
      <c r="G204" s="162"/>
      <c r="H204" s="163"/>
      <c r="I204" s="163"/>
      <c r="J204" s="163"/>
      <c r="K204" s="164"/>
      <c r="L204" s="168"/>
      <c r="M204" s="168"/>
      <c r="N204" s="170"/>
      <c r="O204" s="171"/>
      <c r="P204" s="174"/>
      <c r="Q204" s="34"/>
      <c r="R204" s="176"/>
      <c r="S204" s="40"/>
      <c r="T204" s="43"/>
      <c r="U204" s="59"/>
      <c r="V204" s="59"/>
      <c r="W204" s="46"/>
      <c r="X204" s="59"/>
      <c r="Y204" s="56"/>
      <c r="Z204" s="179"/>
      <c r="AA204" s="181"/>
      <c r="AB204" s="122"/>
      <c r="AC204" s="123"/>
      <c r="AD204" s="123"/>
      <c r="AE204" s="120"/>
      <c r="AF204" s="122"/>
      <c r="AG204" s="123"/>
      <c r="AH204" s="123"/>
      <c r="AI204" s="120"/>
      <c r="AJ204" s="117"/>
      <c r="AK204" s="26"/>
      <c r="AL204" s="309"/>
      <c r="AM204" s="126"/>
      <c r="AN204" s="127"/>
      <c r="AO204" s="95"/>
    </row>
    <row r="205" spans="2:46" ht="13.5" customHeight="1" x14ac:dyDescent="0.15">
      <c r="B205" s="84"/>
      <c r="C205" s="102" t="str">
        <f>IF(E204="","",IF(AND(OR(S204&lt;&gt;"",S205&lt;&gt;"",S206&lt;&gt;"",S207&lt;&gt;""),SUM(T204:T207)&lt;&gt;0,SUM(U204:U207)&lt;&gt;0,SUM(V204:V207)&lt;&gt;0,SUM(X204:X207)&lt;&gt;0),"〇","×"))</f>
        <v/>
      </c>
      <c r="D205" s="86"/>
      <c r="E205" s="158"/>
      <c r="F205" s="159"/>
      <c r="G205" s="165"/>
      <c r="H205" s="166"/>
      <c r="I205" s="166"/>
      <c r="J205" s="166"/>
      <c r="K205" s="167"/>
      <c r="L205" s="169"/>
      <c r="M205" s="169"/>
      <c r="N205" s="172"/>
      <c r="O205" s="173"/>
      <c r="P205" s="175"/>
      <c r="Q205" s="55"/>
      <c r="R205" s="177"/>
      <c r="S205" s="41"/>
      <c r="T205" s="44"/>
      <c r="U205" s="60"/>
      <c r="V205" s="60"/>
      <c r="W205" s="47"/>
      <c r="X205" s="60"/>
      <c r="Y205" s="57"/>
      <c r="Z205" s="180"/>
      <c r="AA205" s="182"/>
      <c r="AB205" s="124"/>
      <c r="AC205" s="125"/>
      <c r="AD205" s="125"/>
      <c r="AE205" s="121"/>
      <c r="AF205" s="124"/>
      <c r="AG205" s="125"/>
      <c r="AH205" s="125"/>
      <c r="AI205" s="121"/>
      <c r="AJ205" s="118"/>
      <c r="AK205" s="76"/>
      <c r="AL205" s="310"/>
      <c r="AM205" s="128"/>
      <c r="AN205" s="129"/>
      <c r="AO205" s="96"/>
    </row>
    <row r="206" spans="2:46" ht="13.5" customHeight="1" x14ac:dyDescent="0.35">
      <c r="C206" s="102" t="str">
        <f>IF(E204="","",IF(OR(AND(AB204&lt;&gt;"",AE204&lt;&gt;"",AB206&lt;&gt;"",AC206&lt;&gt;"",AD206&lt;&gt;"",AE206&lt;&gt;""),AND(AB204="",AE204="",AB206="",AC206="",AD206="",AE206="")),"〇","×"))</f>
        <v/>
      </c>
      <c r="D206" s="78"/>
      <c r="E206" s="158"/>
      <c r="F206" s="159"/>
      <c r="G206" s="130"/>
      <c r="H206" s="131"/>
      <c r="I206" s="131"/>
      <c r="J206" s="131"/>
      <c r="K206" s="132"/>
      <c r="L206" s="136"/>
      <c r="M206" s="137"/>
      <c r="N206" s="137"/>
      <c r="O206" s="138"/>
      <c r="P206" s="139"/>
      <c r="Q206" s="141"/>
      <c r="R206" s="177"/>
      <c r="S206" s="41"/>
      <c r="T206" s="44"/>
      <c r="U206" s="60"/>
      <c r="V206" s="60"/>
      <c r="W206" s="47"/>
      <c r="X206" s="60"/>
      <c r="Y206" s="57"/>
      <c r="Z206" s="57"/>
      <c r="AA206" s="143"/>
      <c r="AB206" s="80"/>
      <c r="AC206" s="81"/>
      <c r="AD206" s="82"/>
      <c r="AE206" s="82"/>
      <c r="AF206" s="80"/>
      <c r="AG206" s="81"/>
      <c r="AH206" s="82"/>
      <c r="AI206" s="82"/>
      <c r="AJ206" s="118"/>
      <c r="AK206" s="77"/>
      <c r="AL206" s="310"/>
      <c r="AM206" s="145"/>
      <c r="AN206" s="147"/>
      <c r="AO206" s="96"/>
    </row>
    <row r="207" spans="2:46" ht="13.5" customHeight="1" x14ac:dyDescent="0.15">
      <c r="C207" s="102" t="str">
        <f>IF(E204="","",IF(AND(AF204&lt;&gt;"",AI204&lt;&gt;"",AF206&lt;&gt;"",AG206&lt;&gt;"",AH206&lt;&gt;"",AI206&lt;&gt;""),"〇","×"))</f>
        <v/>
      </c>
      <c r="D207" s="86"/>
      <c r="E207" s="160"/>
      <c r="F207" s="161"/>
      <c r="G207" s="133"/>
      <c r="H207" s="134"/>
      <c r="I207" s="134"/>
      <c r="J207" s="134"/>
      <c r="K207" s="135"/>
      <c r="L207" s="149"/>
      <c r="M207" s="150"/>
      <c r="N207" s="150"/>
      <c r="O207" s="151"/>
      <c r="P207" s="140"/>
      <c r="Q207" s="142"/>
      <c r="R207" s="178"/>
      <c r="S207" s="42"/>
      <c r="T207" s="45"/>
      <c r="U207" s="61"/>
      <c r="V207" s="61"/>
      <c r="W207" s="48"/>
      <c r="X207" s="61"/>
      <c r="Y207" s="58"/>
      <c r="Z207" s="58"/>
      <c r="AA207" s="144"/>
      <c r="AB207" s="152"/>
      <c r="AC207" s="153"/>
      <c r="AD207" s="153"/>
      <c r="AE207" s="154"/>
      <c r="AF207" s="152"/>
      <c r="AG207" s="153"/>
      <c r="AH207" s="153"/>
      <c r="AI207" s="155"/>
      <c r="AJ207" s="119"/>
      <c r="AK207" s="307"/>
      <c r="AL207" s="308"/>
      <c r="AM207" s="146"/>
      <c r="AN207" s="148"/>
      <c r="AO207" s="98" t="str">
        <f>IF(AM206&lt;AN206,"トリップ値が大きすぎます",IF(AI206&lt;AN206,"許容電流値が不足しています",IF(AB204="","",IF(AE206&lt;AN206,"許容電流値が不足しています",""))))</f>
        <v/>
      </c>
    </row>
    <row r="208" spans="2:46" ht="15" customHeight="1" x14ac:dyDescent="0.15">
      <c r="E208" s="223" t="s">
        <v>92</v>
      </c>
      <c r="F208" s="224"/>
      <c r="G208" s="229" t="s">
        <v>34</v>
      </c>
      <c r="H208" s="229"/>
      <c r="I208" s="229"/>
      <c r="J208" s="229"/>
      <c r="K208" s="229"/>
      <c r="L208" s="232" t="s">
        <v>2</v>
      </c>
      <c r="M208" s="233"/>
      <c r="N208" s="233"/>
      <c r="O208" s="234"/>
      <c r="P208" s="235" t="s">
        <v>105</v>
      </c>
      <c r="Q208" s="236"/>
      <c r="R208" s="237"/>
      <c r="S208" s="238" t="s">
        <v>121</v>
      </c>
      <c r="T208" s="236"/>
      <c r="U208" s="236"/>
      <c r="V208" s="236"/>
      <c r="W208" s="236"/>
      <c r="X208" s="236"/>
      <c r="Y208" s="236"/>
      <c r="Z208" s="236"/>
      <c r="AA208" s="237"/>
      <c r="AB208" s="239" t="s">
        <v>129</v>
      </c>
      <c r="AC208" s="240"/>
      <c r="AD208" s="240"/>
      <c r="AE208" s="240"/>
      <c r="AF208" s="239" t="s">
        <v>130</v>
      </c>
      <c r="AG208" s="240"/>
      <c r="AH208" s="240"/>
      <c r="AI208" s="241"/>
      <c r="AJ208" s="66" t="s">
        <v>137</v>
      </c>
      <c r="AK208" s="241" t="s">
        <v>143</v>
      </c>
      <c r="AL208" s="242"/>
      <c r="AM208" s="243" t="s">
        <v>144</v>
      </c>
      <c r="AN208" s="244"/>
      <c r="AO208" s="183" t="s">
        <v>150</v>
      </c>
      <c r="AP208" s="108"/>
      <c r="AQ208" s="108"/>
      <c r="AR208" s="108"/>
      <c r="AS208" s="108"/>
      <c r="AT208" s="108"/>
    </row>
    <row r="209" spans="2:46" ht="15" customHeight="1" x14ac:dyDescent="0.35">
      <c r="E209" s="225"/>
      <c r="F209" s="226"/>
      <c r="G209" s="230"/>
      <c r="H209" s="230"/>
      <c r="I209" s="230"/>
      <c r="J209" s="230"/>
      <c r="K209" s="230"/>
      <c r="L209" s="186" t="s">
        <v>3</v>
      </c>
      <c r="M209" s="187"/>
      <c r="N209" s="190" t="s">
        <v>91</v>
      </c>
      <c r="O209" s="191"/>
      <c r="P209" s="192" t="s">
        <v>102</v>
      </c>
      <c r="Q209" s="192"/>
      <c r="R209" s="51" t="s">
        <v>119</v>
      </c>
      <c r="S209" s="193" t="s">
        <v>120</v>
      </c>
      <c r="T209" s="194"/>
      <c r="U209" s="194"/>
      <c r="V209" s="194"/>
      <c r="W209" s="194"/>
      <c r="X209" s="194"/>
      <c r="Y209" s="194"/>
      <c r="Z209" s="195"/>
      <c r="AA209" s="54" t="s">
        <v>122</v>
      </c>
      <c r="AB209" s="196" t="s">
        <v>128</v>
      </c>
      <c r="AC209" s="197"/>
      <c r="AD209" s="198"/>
      <c r="AE209" s="63" t="s">
        <v>133</v>
      </c>
      <c r="AF209" s="196" t="s">
        <v>128</v>
      </c>
      <c r="AG209" s="197"/>
      <c r="AH209" s="198"/>
      <c r="AI209" s="63" t="s">
        <v>133</v>
      </c>
      <c r="AJ209" s="67" t="s">
        <v>138</v>
      </c>
      <c r="AK209" s="32" t="s">
        <v>152</v>
      </c>
      <c r="AL209" s="28" t="s">
        <v>155</v>
      </c>
      <c r="AM209" s="199" t="s">
        <v>145</v>
      </c>
      <c r="AN209" s="200"/>
      <c r="AO209" s="184"/>
      <c r="AP209" s="108"/>
      <c r="AQ209" s="108"/>
      <c r="AR209" s="108"/>
      <c r="AS209" s="108"/>
      <c r="AT209" s="108"/>
    </row>
    <row r="210" spans="2:46" ht="15" customHeight="1" x14ac:dyDescent="0.15">
      <c r="E210" s="225"/>
      <c r="F210" s="226"/>
      <c r="G210" s="230"/>
      <c r="H210" s="230"/>
      <c r="I210" s="230"/>
      <c r="J210" s="230"/>
      <c r="K210" s="230"/>
      <c r="L210" s="188"/>
      <c r="M210" s="189"/>
      <c r="N210" s="203" t="s">
        <v>93</v>
      </c>
      <c r="O210" s="204"/>
      <c r="P210" s="205" t="s">
        <v>96</v>
      </c>
      <c r="Q210" s="50" t="s">
        <v>98</v>
      </c>
      <c r="R210" s="206" t="s">
        <v>103</v>
      </c>
      <c r="S210" s="208" t="s">
        <v>106</v>
      </c>
      <c r="T210" s="211" t="s">
        <v>107</v>
      </c>
      <c r="U210" s="211" t="s">
        <v>111</v>
      </c>
      <c r="V210" s="211" t="s">
        <v>110</v>
      </c>
      <c r="W210" s="211" t="s">
        <v>108</v>
      </c>
      <c r="X210" s="211" t="s">
        <v>109</v>
      </c>
      <c r="Y210" s="211" t="s">
        <v>112</v>
      </c>
      <c r="Z210" s="32" t="s">
        <v>114</v>
      </c>
      <c r="AA210" s="53" t="s">
        <v>116</v>
      </c>
      <c r="AB210" s="215" t="s">
        <v>123</v>
      </c>
      <c r="AC210" s="62" t="s">
        <v>124</v>
      </c>
      <c r="AD210" s="62" t="s">
        <v>126</v>
      </c>
      <c r="AE210" s="217" t="s">
        <v>132</v>
      </c>
      <c r="AF210" s="215" t="s">
        <v>123</v>
      </c>
      <c r="AG210" s="62" t="s">
        <v>124</v>
      </c>
      <c r="AH210" s="62" t="s">
        <v>126</v>
      </c>
      <c r="AI210" s="217" t="s">
        <v>132</v>
      </c>
      <c r="AJ210" s="67" t="s">
        <v>139</v>
      </c>
      <c r="AK210" s="35" t="s">
        <v>153</v>
      </c>
      <c r="AL210" s="52" t="s">
        <v>151</v>
      </c>
      <c r="AM210" s="201"/>
      <c r="AN210" s="202"/>
      <c r="AO210" s="184"/>
      <c r="AP210" s="108"/>
      <c r="AQ210" s="108"/>
      <c r="AR210" s="108"/>
      <c r="AS210" s="108"/>
      <c r="AT210" s="108"/>
    </row>
    <row r="211" spans="2:46" ht="15" customHeight="1" x14ac:dyDescent="0.15">
      <c r="E211" s="225"/>
      <c r="F211" s="226"/>
      <c r="G211" s="230"/>
      <c r="H211" s="230"/>
      <c r="I211" s="230"/>
      <c r="J211" s="230"/>
      <c r="K211" s="230"/>
      <c r="L211" s="218" t="s">
        <v>94</v>
      </c>
      <c r="M211" s="219"/>
      <c r="N211" s="219"/>
      <c r="O211" s="220"/>
      <c r="P211" s="205"/>
      <c r="Q211" s="33" t="s">
        <v>99</v>
      </c>
      <c r="R211" s="207"/>
      <c r="S211" s="209"/>
      <c r="T211" s="212"/>
      <c r="U211" s="212"/>
      <c r="V211" s="212"/>
      <c r="W211" s="213"/>
      <c r="X211" s="213"/>
      <c r="Y211" s="213"/>
      <c r="Z211" s="32" t="s">
        <v>113</v>
      </c>
      <c r="AA211" s="49" t="s">
        <v>117</v>
      </c>
      <c r="AB211" s="216"/>
      <c r="AC211" s="29" t="s">
        <v>125</v>
      </c>
      <c r="AD211" s="29" t="s">
        <v>127</v>
      </c>
      <c r="AE211" s="217"/>
      <c r="AF211" s="216"/>
      <c r="AG211" s="29" t="s">
        <v>125</v>
      </c>
      <c r="AH211" s="29" t="s">
        <v>127</v>
      </c>
      <c r="AI211" s="217"/>
      <c r="AJ211" s="67" t="s">
        <v>140</v>
      </c>
      <c r="AK211" s="32" t="s">
        <v>154</v>
      </c>
      <c r="AL211" s="75" t="s">
        <v>156</v>
      </c>
      <c r="AM211" s="221" t="s">
        <v>128</v>
      </c>
      <c r="AN211" s="222"/>
      <c r="AO211" s="184"/>
      <c r="AP211" s="108"/>
      <c r="AQ211" s="108"/>
      <c r="AR211" s="108"/>
      <c r="AS211" s="108"/>
      <c r="AT211" s="108"/>
    </row>
    <row r="212" spans="2:46" ht="15" customHeight="1" x14ac:dyDescent="0.15">
      <c r="D212" s="9" t="str">
        <f>IF(OR(D213="×",D217="×",D221="×",D225="×",D229="×",D233="×",D237="×",D241="×",D245="×",D249="×",D253="×",D257="×",D261="×",D265="×",D269="×",D273="×"),"未",IF(OR(D213="●",D217="●",D221="●",D225="●",D229="●",D233="●",D237="●",D241="●",D245="●",D249="●",D253="●",D257="●",D261="●",D265="●",D269="●",D273="●"),"完",""))</f>
        <v/>
      </c>
      <c r="E212" s="227"/>
      <c r="F212" s="228"/>
      <c r="G212" s="231"/>
      <c r="H212" s="231"/>
      <c r="I212" s="231"/>
      <c r="J212" s="231"/>
      <c r="K212" s="231"/>
      <c r="L212" s="245" t="s">
        <v>95</v>
      </c>
      <c r="M212" s="246"/>
      <c r="N212" s="246"/>
      <c r="O212" s="247"/>
      <c r="P212" s="30" t="s">
        <v>97</v>
      </c>
      <c r="Q212" s="30" t="s">
        <v>100</v>
      </c>
      <c r="R212" s="36" t="s">
        <v>104</v>
      </c>
      <c r="S212" s="210"/>
      <c r="T212" s="79" t="s">
        <v>169</v>
      </c>
      <c r="U212" s="79" t="s">
        <v>169</v>
      </c>
      <c r="V212" s="79" t="s">
        <v>169</v>
      </c>
      <c r="W212" s="214"/>
      <c r="X212" s="214"/>
      <c r="Y212" s="214"/>
      <c r="Z212" s="31" t="s">
        <v>115</v>
      </c>
      <c r="AA212" s="36" t="s">
        <v>118</v>
      </c>
      <c r="AB212" s="248"/>
      <c r="AC212" s="249"/>
      <c r="AD212" s="249"/>
      <c r="AE212" s="250"/>
      <c r="AF212" s="248" t="s">
        <v>131</v>
      </c>
      <c r="AG212" s="249"/>
      <c r="AH212" s="249"/>
      <c r="AI212" s="251"/>
      <c r="AJ212" s="68" t="s">
        <v>141</v>
      </c>
      <c r="AK212" s="245" t="s">
        <v>157</v>
      </c>
      <c r="AL212" s="252"/>
      <c r="AM212" s="72" t="s">
        <v>147</v>
      </c>
      <c r="AN212" s="71" t="s">
        <v>148</v>
      </c>
      <c r="AO212" s="185"/>
      <c r="AP212" s="108"/>
      <c r="AQ212" s="108"/>
      <c r="AR212" s="108"/>
      <c r="AS212" s="108"/>
      <c r="AT212" s="108"/>
    </row>
    <row r="213" spans="2:46" ht="13.5" customHeight="1" x14ac:dyDescent="0.35">
      <c r="B213" s="84"/>
      <c r="C213" s="100" t="str">
        <f>IF(E213="","",IF(OR(L213="",N213="",L215="",L216="",P213="",P215="",Q213="",AM213="",AM215="",AN215=""),"×","〇"))</f>
        <v/>
      </c>
      <c r="D213" s="11" t="str">
        <f>IF(AND(C213="〇",C214="〇",C215="〇",C216="〇"),"●",IF(OR(C213="",C214="",C215="",C216=""),"","×"))</f>
        <v/>
      </c>
      <c r="E213" s="156"/>
      <c r="F213" s="157"/>
      <c r="G213" s="162"/>
      <c r="H213" s="163"/>
      <c r="I213" s="163"/>
      <c r="J213" s="163"/>
      <c r="K213" s="164"/>
      <c r="L213" s="168"/>
      <c r="M213" s="168"/>
      <c r="N213" s="170"/>
      <c r="O213" s="171"/>
      <c r="P213" s="174"/>
      <c r="Q213" s="34"/>
      <c r="R213" s="176"/>
      <c r="S213" s="40"/>
      <c r="T213" s="43"/>
      <c r="U213" s="59"/>
      <c r="V213" s="59"/>
      <c r="W213" s="46"/>
      <c r="X213" s="59"/>
      <c r="Y213" s="56"/>
      <c r="Z213" s="179"/>
      <c r="AA213" s="181"/>
      <c r="AB213" s="122"/>
      <c r="AC213" s="123"/>
      <c r="AD213" s="123"/>
      <c r="AE213" s="120"/>
      <c r="AF213" s="122"/>
      <c r="AG213" s="123"/>
      <c r="AH213" s="123"/>
      <c r="AI213" s="120"/>
      <c r="AJ213" s="117"/>
      <c r="AK213" s="26"/>
      <c r="AL213" s="309"/>
      <c r="AM213" s="126"/>
      <c r="AN213" s="127"/>
      <c r="AO213" s="95"/>
    </row>
    <row r="214" spans="2:46" ht="13.5" customHeight="1" x14ac:dyDescent="0.15">
      <c r="B214" s="84"/>
      <c r="C214" s="102" t="str">
        <f>IF(E213="","",IF(AND(OR(S213&lt;&gt;"",S214&lt;&gt;"",S215&lt;&gt;"",S216&lt;&gt;""),SUM(T213:T216)&lt;&gt;0,SUM(U213:U216)&lt;&gt;0,SUM(V213:V216)&lt;&gt;0,SUM(X213:X216)&lt;&gt;0),"〇","×"))</f>
        <v/>
      </c>
      <c r="D214" s="86"/>
      <c r="E214" s="158"/>
      <c r="F214" s="159"/>
      <c r="G214" s="165"/>
      <c r="H214" s="166"/>
      <c r="I214" s="166"/>
      <c r="J214" s="166"/>
      <c r="K214" s="167"/>
      <c r="L214" s="169"/>
      <c r="M214" s="169"/>
      <c r="N214" s="172"/>
      <c r="O214" s="173"/>
      <c r="P214" s="175"/>
      <c r="Q214" s="55"/>
      <c r="R214" s="177"/>
      <c r="S214" s="41"/>
      <c r="T214" s="44"/>
      <c r="U214" s="60"/>
      <c r="V214" s="60"/>
      <c r="W214" s="47"/>
      <c r="X214" s="60"/>
      <c r="Y214" s="57"/>
      <c r="Z214" s="180"/>
      <c r="AA214" s="182"/>
      <c r="AB214" s="124"/>
      <c r="AC214" s="125"/>
      <c r="AD214" s="125"/>
      <c r="AE214" s="121"/>
      <c r="AF214" s="124"/>
      <c r="AG214" s="125"/>
      <c r="AH214" s="125"/>
      <c r="AI214" s="121"/>
      <c r="AJ214" s="118"/>
      <c r="AK214" s="76"/>
      <c r="AL214" s="310"/>
      <c r="AM214" s="128"/>
      <c r="AN214" s="129"/>
      <c r="AO214" s="96"/>
    </row>
    <row r="215" spans="2:46" ht="13.5" customHeight="1" x14ac:dyDescent="0.35">
      <c r="C215" s="102" t="str">
        <f>IF(E213="","",IF(OR(AND(AB213&lt;&gt;"",AE213&lt;&gt;"",AB215&lt;&gt;"",AC215&lt;&gt;"",AD215&lt;&gt;"",AE215&lt;&gt;""),AND(AB213="",AE213="",AB215="",AC215="",AD215="",AE215="")),"〇","×"))</f>
        <v/>
      </c>
      <c r="D215" s="78"/>
      <c r="E215" s="158"/>
      <c r="F215" s="159"/>
      <c r="G215" s="130"/>
      <c r="H215" s="131"/>
      <c r="I215" s="131"/>
      <c r="J215" s="131"/>
      <c r="K215" s="132"/>
      <c r="L215" s="136"/>
      <c r="M215" s="137"/>
      <c r="N215" s="137"/>
      <c r="O215" s="138"/>
      <c r="P215" s="139"/>
      <c r="Q215" s="141"/>
      <c r="R215" s="177"/>
      <c r="S215" s="41"/>
      <c r="T215" s="44"/>
      <c r="U215" s="60"/>
      <c r="V215" s="60"/>
      <c r="W215" s="47"/>
      <c r="X215" s="60"/>
      <c r="Y215" s="57"/>
      <c r="Z215" s="57"/>
      <c r="AA215" s="143"/>
      <c r="AB215" s="80"/>
      <c r="AC215" s="81"/>
      <c r="AD215" s="82"/>
      <c r="AE215" s="82"/>
      <c r="AF215" s="80"/>
      <c r="AG215" s="81"/>
      <c r="AH215" s="82"/>
      <c r="AI215" s="82"/>
      <c r="AJ215" s="118"/>
      <c r="AK215" s="77"/>
      <c r="AL215" s="310"/>
      <c r="AM215" s="145"/>
      <c r="AN215" s="147"/>
      <c r="AO215" s="96"/>
    </row>
    <row r="216" spans="2:46" ht="13.5" customHeight="1" x14ac:dyDescent="0.15">
      <c r="C216" s="102" t="str">
        <f>IF(E213="","",IF(AND(AF213&lt;&gt;"",AI213&lt;&gt;"",AF215&lt;&gt;"",AG215&lt;&gt;"",AH215&lt;&gt;"",AI215&lt;&gt;""),"〇","×"))</f>
        <v/>
      </c>
      <c r="D216" s="86"/>
      <c r="E216" s="160"/>
      <c r="F216" s="161"/>
      <c r="G216" s="133"/>
      <c r="H216" s="134"/>
      <c r="I216" s="134"/>
      <c r="J216" s="134"/>
      <c r="K216" s="135"/>
      <c r="L216" s="149"/>
      <c r="M216" s="150"/>
      <c r="N216" s="150"/>
      <c r="O216" s="151"/>
      <c r="P216" s="140"/>
      <c r="Q216" s="142"/>
      <c r="R216" s="178"/>
      <c r="S216" s="42"/>
      <c r="T216" s="45"/>
      <c r="U216" s="61"/>
      <c r="V216" s="61"/>
      <c r="W216" s="48"/>
      <c r="X216" s="61"/>
      <c r="Y216" s="58"/>
      <c r="Z216" s="58"/>
      <c r="AA216" s="144"/>
      <c r="AB216" s="152"/>
      <c r="AC216" s="153"/>
      <c r="AD216" s="153"/>
      <c r="AE216" s="154"/>
      <c r="AF216" s="152"/>
      <c r="AG216" s="153"/>
      <c r="AH216" s="153"/>
      <c r="AI216" s="155"/>
      <c r="AJ216" s="119"/>
      <c r="AK216" s="307"/>
      <c r="AL216" s="308"/>
      <c r="AM216" s="146"/>
      <c r="AN216" s="148"/>
      <c r="AO216" s="98" t="str">
        <f>IF(AM215&lt;AN215,"トリップ値が大きすぎます",IF(AI215&lt;AN215,"許容電流値が不足しています",IF(AB213="","",IF(AE215&lt;AN215,"許容電流値が不足しています",""))))</f>
        <v/>
      </c>
    </row>
    <row r="217" spans="2:46" ht="13.5" customHeight="1" x14ac:dyDescent="0.35">
      <c r="B217" s="84"/>
      <c r="C217" s="100" t="str">
        <f>IF(E217="","",IF(OR(L217="",N217="",L219="",L220="",P217="",P219="",Q217="",AM217="",AM219="",AN219=""),"×","〇"))</f>
        <v/>
      </c>
      <c r="D217" s="11" t="str">
        <f>IF(AND(C217="〇",C218="〇",C219="〇",C220="〇"),"●",IF(OR(C217="",C218="",C219="",C220=""),"","×"))</f>
        <v/>
      </c>
      <c r="E217" s="156"/>
      <c r="F217" s="157"/>
      <c r="G217" s="162"/>
      <c r="H217" s="163"/>
      <c r="I217" s="163"/>
      <c r="J217" s="163"/>
      <c r="K217" s="164"/>
      <c r="L217" s="168"/>
      <c r="M217" s="168"/>
      <c r="N217" s="170"/>
      <c r="O217" s="171"/>
      <c r="P217" s="174"/>
      <c r="Q217" s="34"/>
      <c r="R217" s="176"/>
      <c r="S217" s="40"/>
      <c r="T217" s="43"/>
      <c r="U217" s="59"/>
      <c r="V217" s="59"/>
      <c r="W217" s="46"/>
      <c r="X217" s="59"/>
      <c r="Y217" s="56"/>
      <c r="Z217" s="179"/>
      <c r="AA217" s="181"/>
      <c r="AB217" s="122"/>
      <c r="AC217" s="123"/>
      <c r="AD217" s="123"/>
      <c r="AE217" s="120"/>
      <c r="AF217" s="122"/>
      <c r="AG217" s="123"/>
      <c r="AH217" s="123"/>
      <c r="AI217" s="120"/>
      <c r="AJ217" s="117"/>
      <c r="AK217" s="26"/>
      <c r="AL217" s="309"/>
      <c r="AM217" s="126"/>
      <c r="AN217" s="127"/>
      <c r="AO217" s="95"/>
    </row>
    <row r="218" spans="2:46" ht="13.5" customHeight="1" x14ac:dyDescent="0.15">
      <c r="B218" s="84"/>
      <c r="C218" s="102" t="str">
        <f>IF(E217="","",IF(AND(OR(S217&lt;&gt;"",S218&lt;&gt;"",S219&lt;&gt;"",S220&lt;&gt;""),SUM(T217:T220)&lt;&gt;0,SUM(U217:U220)&lt;&gt;0,SUM(V217:V220)&lt;&gt;0,SUM(X217:X220)&lt;&gt;0),"〇","×"))</f>
        <v/>
      </c>
      <c r="D218" s="86"/>
      <c r="E218" s="158"/>
      <c r="F218" s="159"/>
      <c r="G218" s="165"/>
      <c r="H218" s="166"/>
      <c r="I218" s="166"/>
      <c r="J218" s="166"/>
      <c r="K218" s="167"/>
      <c r="L218" s="169"/>
      <c r="M218" s="169"/>
      <c r="N218" s="172"/>
      <c r="O218" s="173"/>
      <c r="P218" s="175"/>
      <c r="Q218" s="55"/>
      <c r="R218" s="177"/>
      <c r="S218" s="41"/>
      <c r="T218" s="44"/>
      <c r="U218" s="60"/>
      <c r="V218" s="60"/>
      <c r="W218" s="47"/>
      <c r="X218" s="60"/>
      <c r="Y218" s="57"/>
      <c r="Z218" s="180"/>
      <c r="AA218" s="182"/>
      <c r="AB218" s="124"/>
      <c r="AC218" s="125"/>
      <c r="AD218" s="125"/>
      <c r="AE218" s="121"/>
      <c r="AF218" s="124"/>
      <c r="AG218" s="125"/>
      <c r="AH218" s="125"/>
      <c r="AI218" s="121"/>
      <c r="AJ218" s="118"/>
      <c r="AK218" s="76"/>
      <c r="AL218" s="310"/>
      <c r="AM218" s="128"/>
      <c r="AN218" s="129"/>
      <c r="AO218" s="96"/>
    </row>
    <row r="219" spans="2:46" ht="13.5" customHeight="1" x14ac:dyDescent="0.35">
      <c r="C219" s="102" t="str">
        <f>IF(E217="","",IF(OR(AND(AB217&lt;&gt;"",AE217&lt;&gt;"",AB219&lt;&gt;"",AC219&lt;&gt;"",AD219&lt;&gt;"",AE219&lt;&gt;""),AND(AB217="",AE217="",AB219="",AC219="",AD219="",AE219="")),"〇","×"))</f>
        <v/>
      </c>
      <c r="D219" s="78"/>
      <c r="E219" s="158"/>
      <c r="F219" s="159"/>
      <c r="G219" s="130"/>
      <c r="H219" s="131"/>
      <c r="I219" s="131"/>
      <c r="J219" s="131"/>
      <c r="K219" s="132"/>
      <c r="L219" s="136"/>
      <c r="M219" s="137"/>
      <c r="N219" s="137"/>
      <c r="O219" s="138"/>
      <c r="P219" s="139"/>
      <c r="Q219" s="141"/>
      <c r="R219" s="177"/>
      <c r="S219" s="41"/>
      <c r="T219" s="44"/>
      <c r="U219" s="60"/>
      <c r="V219" s="60"/>
      <c r="W219" s="47"/>
      <c r="X219" s="60"/>
      <c r="Y219" s="57"/>
      <c r="Z219" s="57"/>
      <c r="AA219" s="143"/>
      <c r="AB219" s="80"/>
      <c r="AC219" s="81"/>
      <c r="AD219" s="82"/>
      <c r="AE219" s="82"/>
      <c r="AF219" s="80"/>
      <c r="AG219" s="81"/>
      <c r="AH219" s="82"/>
      <c r="AI219" s="82"/>
      <c r="AJ219" s="118"/>
      <c r="AK219" s="77"/>
      <c r="AL219" s="310"/>
      <c r="AM219" s="145"/>
      <c r="AN219" s="147"/>
      <c r="AO219" s="96"/>
    </row>
    <row r="220" spans="2:46" ht="13.5" customHeight="1" x14ac:dyDescent="0.15">
      <c r="C220" s="102" t="str">
        <f>IF(E217="","",IF(AND(AF217&lt;&gt;"",AI217&lt;&gt;"",AF219&lt;&gt;"",AG219&lt;&gt;"",AH219&lt;&gt;"",AI219&lt;&gt;""),"〇","×"))</f>
        <v/>
      </c>
      <c r="D220" s="86"/>
      <c r="E220" s="160"/>
      <c r="F220" s="161"/>
      <c r="G220" s="133"/>
      <c r="H220" s="134"/>
      <c r="I220" s="134"/>
      <c r="J220" s="134"/>
      <c r="K220" s="135"/>
      <c r="L220" s="149"/>
      <c r="M220" s="150"/>
      <c r="N220" s="150"/>
      <c r="O220" s="151"/>
      <c r="P220" s="140"/>
      <c r="Q220" s="142"/>
      <c r="R220" s="178"/>
      <c r="S220" s="42"/>
      <c r="T220" s="45"/>
      <c r="U220" s="61"/>
      <c r="V220" s="61"/>
      <c r="W220" s="48"/>
      <c r="X220" s="61"/>
      <c r="Y220" s="58"/>
      <c r="Z220" s="58"/>
      <c r="AA220" s="144"/>
      <c r="AB220" s="152"/>
      <c r="AC220" s="153"/>
      <c r="AD220" s="153"/>
      <c r="AE220" s="154"/>
      <c r="AF220" s="152"/>
      <c r="AG220" s="153"/>
      <c r="AH220" s="153"/>
      <c r="AI220" s="155"/>
      <c r="AJ220" s="119"/>
      <c r="AK220" s="307"/>
      <c r="AL220" s="308"/>
      <c r="AM220" s="146"/>
      <c r="AN220" s="148"/>
      <c r="AO220" s="98" t="str">
        <f>IF(AM219&lt;AN219,"トリップ値が大きすぎます",IF(AI219&lt;AN219,"許容電流値が不足しています",IF(AB217="","",IF(AE219&lt;AN219,"許容電流値が不足しています",""))))</f>
        <v/>
      </c>
    </row>
    <row r="221" spans="2:46" ht="13.5" customHeight="1" x14ac:dyDescent="0.35">
      <c r="B221" s="84"/>
      <c r="C221" s="100" t="str">
        <f>IF(E221="","",IF(OR(L221="",N221="",L223="",L224="",P221="",P223="",Q221="",AM221="",AM223="",AN223=""),"×","〇"))</f>
        <v/>
      </c>
      <c r="D221" s="11" t="str">
        <f>IF(AND(C221="〇",C222="〇",C223="〇",C224="〇"),"●",IF(OR(C221="",C222="",C223="",C224=""),"","×"))</f>
        <v/>
      </c>
      <c r="E221" s="156"/>
      <c r="F221" s="157"/>
      <c r="G221" s="162"/>
      <c r="H221" s="163"/>
      <c r="I221" s="163"/>
      <c r="J221" s="163"/>
      <c r="K221" s="164"/>
      <c r="L221" s="168"/>
      <c r="M221" s="168"/>
      <c r="N221" s="170"/>
      <c r="O221" s="171"/>
      <c r="P221" s="174"/>
      <c r="Q221" s="34"/>
      <c r="R221" s="176"/>
      <c r="S221" s="40"/>
      <c r="T221" s="43"/>
      <c r="U221" s="59"/>
      <c r="V221" s="59"/>
      <c r="W221" s="46"/>
      <c r="X221" s="59"/>
      <c r="Y221" s="56"/>
      <c r="Z221" s="179"/>
      <c r="AA221" s="181"/>
      <c r="AB221" s="122"/>
      <c r="AC221" s="123"/>
      <c r="AD221" s="123"/>
      <c r="AE221" s="120"/>
      <c r="AF221" s="122"/>
      <c r="AG221" s="123"/>
      <c r="AH221" s="123"/>
      <c r="AI221" s="120"/>
      <c r="AJ221" s="117"/>
      <c r="AK221" s="26"/>
      <c r="AL221" s="309"/>
      <c r="AM221" s="126"/>
      <c r="AN221" s="127"/>
      <c r="AO221" s="95"/>
    </row>
    <row r="222" spans="2:46" ht="13.5" customHeight="1" x14ac:dyDescent="0.15">
      <c r="B222" s="84"/>
      <c r="C222" s="102" t="str">
        <f>IF(E221="","",IF(AND(OR(S221&lt;&gt;"",S222&lt;&gt;"",S223&lt;&gt;"",S224&lt;&gt;""),SUM(T221:T224)&lt;&gt;0,SUM(U221:U224)&lt;&gt;0,SUM(V221:V224)&lt;&gt;0,SUM(X221:X224)&lt;&gt;0),"〇","×"))</f>
        <v/>
      </c>
      <c r="D222" s="86"/>
      <c r="E222" s="158"/>
      <c r="F222" s="159"/>
      <c r="G222" s="165"/>
      <c r="H222" s="166"/>
      <c r="I222" s="166"/>
      <c r="J222" s="166"/>
      <c r="K222" s="167"/>
      <c r="L222" s="169"/>
      <c r="M222" s="169"/>
      <c r="N222" s="172"/>
      <c r="O222" s="173"/>
      <c r="P222" s="175"/>
      <c r="Q222" s="55"/>
      <c r="R222" s="177"/>
      <c r="S222" s="41"/>
      <c r="T222" s="44"/>
      <c r="U222" s="60"/>
      <c r="V222" s="60"/>
      <c r="W222" s="47"/>
      <c r="X222" s="60"/>
      <c r="Y222" s="57"/>
      <c r="Z222" s="180"/>
      <c r="AA222" s="182"/>
      <c r="AB222" s="124"/>
      <c r="AC222" s="125"/>
      <c r="AD222" s="125"/>
      <c r="AE222" s="121"/>
      <c r="AF222" s="124"/>
      <c r="AG222" s="125"/>
      <c r="AH222" s="125"/>
      <c r="AI222" s="121"/>
      <c r="AJ222" s="118"/>
      <c r="AK222" s="76"/>
      <c r="AL222" s="310"/>
      <c r="AM222" s="128"/>
      <c r="AN222" s="129"/>
      <c r="AO222" s="96"/>
    </row>
    <row r="223" spans="2:46" ht="13.5" customHeight="1" x14ac:dyDescent="0.35">
      <c r="C223" s="102" t="str">
        <f>IF(E221="","",IF(OR(AND(AB221&lt;&gt;"",AE221&lt;&gt;"",AB223&lt;&gt;"",AC223&lt;&gt;"",AD223&lt;&gt;"",AE223&lt;&gt;""),AND(AB221="",AE221="",AB223="",AC223="",AD223="",AE223="")),"〇","×"))</f>
        <v/>
      </c>
      <c r="D223" s="78"/>
      <c r="E223" s="158"/>
      <c r="F223" s="159"/>
      <c r="G223" s="130"/>
      <c r="H223" s="131"/>
      <c r="I223" s="131"/>
      <c r="J223" s="131"/>
      <c r="K223" s="132"/>
      <c r="L223" s="136"/>
      <c r="M223" s="137"/>
      <c r="N223" s="137"/>
      <c r="O223" s="138"/>
      <c r="P223" s="139"/>
      <c r="Q223" s="141"/>
      <c r="R223" s="177"/>
      <c r="S223" s="41"/>
      <c r="T223" s="44"/>
      <c r="U223" s="60"/>
      <c r="V223" s="60"/>
      <c r="W223" s="47"/>
      <c r="X223" s="60"/>
      <c r="Y223" s="57"/>
      <c r="Z223" s="57"/>
      <c r="AA223" s="143"/>
      <c r="AB223" s="80"/>
      <c r="AC223" s="81"/>
      <c r="AD223" s="82"/>
      <c r="AE223" s="82"/>
      <c r="AF223" s="80"/>
      <c r="AG223" s="81"/>
      <c r="AH223" s="82"/>
      <c r="AI223" s="82"/>
      <c r="AJ223" s="118"/>
      <c r="AK223" s="77"/>
      <c r="AL223" s="310"/>
      <c r="AM223" s="145"/>
      <c r="AN223" s="147"/>
      <c r="AO223" s="96"/>
    </row>
    <row r="224" spans="2:46" ht="13.5" customHeight="1" x14ac:dyDescent="0.15">
      <c r="C224" s="102" t="str">
        <f>IF(E221="","",IF(AND(AF221&lt;&gt;"",AI221&lt;&gt;"",AF223&lt;&gt;"",AG223&lt;&gt;"",AH223&lt;&gt;"",AI223&lt;&gt;""),"〇","×"))</f>
        <v/>
      </c>
      <c r="D224" s="86"/>
      <c r="E224" s="160"/>
      <c r="F224" s="161"/>
      <c r="G224" s="133"/>
      <c r="H224" s="134"/>
      <c r="I224" s="134"/>
      <c r="J224" s="134"/>
      <c r="K224" s="135"/>
      <c r="L224" s="149"/>
      <c r="M224" s="150"/>
      <c r="N224" s="150"/>
      <c r="O224" s="151"/>
      <c r="P224" s="140"/>
      <c r="Q224" s="142"/>
      <c r="R224" s="178"/>
      <c r="S224" s="42"/>
      <c r="T224" s="45"/>
      <c r="U224" s="61"/>
      <c r="V224" s="61"/>
      <c r="W224" s="48"/>
      <c r="X224" s="61"/>
      <c r="Y224" s="58"/>
      <c r="Z224" s="58"/>
      <c r="AA224" s="144"/>
      <c r="AB224" s="152"/>
      <c r="AC224" s="153"/>
      <c r="AD224" s="153"/>
      <c r="AE224" s="154"/>
      <c r="AF224" s="152"/>
      <c r="AG224" s="153"/>
      <c r="AH224" s="153"/>
      <c r="AI224" s="155"/>
      <c r="AJ224" s="119"/>
      <c r="AK224" s="307"/>
      <c r="AL224" s="308"/>
      <c r="AM224" s="146"/>
      <c r="AN224" s="148"/>
      <c r="AO224" s="98" t="str">
        <f>IF(AM223&lt;AN223,"トリップ値が大きすぎます",IF(AI223&lt;AN223,"許容電流値が不足しています",IF(AB221="","",IF(AE223&lt;AN223,"許容電流値が不足しています",""))))</f>
        <v/>
      </c>
    </row>
    <row r="225" spans="2:41" ht="13.5" customHeight="1" x14ac:dyDescent="0.35">
      <c r="B225" s="84"/>
      <c r="C225" s="100" t="str">
        <f>IF(E225="","",IF(OR(L225="",N225="",L227="",L228="",P225="",P227="",Q225="",AM225="",AM227="",AN227=""),"×","〇"))</f>
        <v/>
      </c>
      <c r="D225" s="11" t="str">
        <f>IF(AND(C225="〇",C226="〇",C227="〇",C228="〇"),"●",IF(OR(C225="",C226="",C227="",C228=""),"","×"))</f>
        <v/>
      </c>
      <c r="E225" s="156"/>
      <c r="F225" s="157"/>
      <c r="G225" s="162"/>
      <c r="H225" s="163"/>
      <c r="I225" s="163"/>
      <c r="J225" s="163"/>
      <c r="K225" s="164"/>
      <c r="L225" s="168"/>
      <c r="M225" s="168"/>
      <c r="N225" s="170"/>
      <c r="O225" s="171"/>
      <c r="P225" s="174"/>
      <c r="Q225" s="34"/>
      <c r="R225" s="176"/>
      <c r="S225" s="40"/>
      <c r="T225" s="43"/>
      <c r="U225" s="59"/>
      <c r="V225" s="59"/>
      <c r="W225" s="46"/>
      <c r="X225" s="59"/>
      <c r="Y225" s="56"/>
      <c r="Z225" s="179"/>
      <c r="AA225" s="181"/>
      <c r="AB225" s="122"/>
      <c r="AC225" s="123"/>
      <c r="AD225" s="123"/>
      <c r="AE225" s="120"/>
      <c r="AF225" s="122"/>
      <c r="AG225" s="123"/>
      <c r="AH225" s="123"/>
      <c r="AI225" s="120"/>
      <c r="AJ225" s="117"/>
      <c r="AK225" s="26"/>
      <c r="AL225" s="309"/>
      <c r="AM225" s="126"/>
      <c r="AN225" s="127"/>
      <c r="AO225" s="95"/>
    </row>
    <row r="226" spans="2:41" ht="13.5" customHeight="1" x14ac:dyDescent="0.15">
      <c r="B226" s="84"/>
      <c r="C226" s="102" t="str">
        <f>IF(E225="","",IF(AND(OR(S225&lt;&gt;"",S226&lt;&gt;"",S227&lt;&gt;"",S228&lt;&gt;""),SUM(T225:T228)&lt;&gt;0,SUM(U225:U228)&lt;&gt;0,SUM(V225:V228)&lt;&gt;0,SUM(X225:X228)&lt;&gt;0),"〇","×"))</f>
        <v/>
      </c>
      <c r="D226" s="86"/>
      <c r="E226" s="158"/>
      <c r="F226" s="159"/>
      <c r="G226" s="165"/>
      <c r="H226" s="166"/>
      <c r="I226" s="166"/>
      <c r="J226" s="166"/>
      <c r="K226" s="167"/>
      <c r="L226" s="169"/>
      <c r="M226" s="169"/>
      <c r="N226" s="172"/>
      <c r="O226" s="173"/>
      <c r="P226" s="175"/>
      <c r="Q226" s="55"/>
      <c r="R226" s="177"/>
      <c r="S226" s="41"/>
      <c r="T226" s="44"/>
      <c r="U226" s="60"/>
      <c r="V226" s="60"/>
      <c r="W226" s="47"/>
      <c r="X226" s="60"/>
      <c r="Y226" s="57"/>
      <c r="Z226" s="180"/>
      <c r="AA226" s="182"/>
      <c r="AB226" s="124"/>
      <c r="AC226" s="125"/>
      <c r="AD226" s="125"/>
      <c r="AE226" s="121"/>
      <c r="AF226" s="124"/>
      <c r="AG226" s="125"/>
      <c r="AH226" s="125"/>
      <c r="AI226" s="121"/>
      <c r="AJ226" s="118"/>
      <c r="AK226" s="76"/>
      <c r="AL226" s="310"/>
      <c r="AM226" s="128"/>
      <c r="AN226" s="129"/>
      <c r="AO226" s="96"/>
    </row>
    <row r="227" spans="2:41" ht="13.5" customHeight="1" x14ac:dyDescent="0.35">
      <c r="C227" s="102" t="str">
        <f>IF(E225="","",IF(OR(AND(AB225&lt;&gt;"",AE225&lt;&gt;"",AB227&lt;&gt;"",AC227&lt;&gt;"",AD227&lt;&gt;"",AE227&lt;&gt;""),AND(AB225="",AE225="",AB227="",AC227="",AD227="",AE227="")),"〇","×"))</f>
        <v/>
      </c>
      <c r="D227" s="78"/>
      <c r="E227" s="158"/>
      <c r="F227" s="159"/>
      <c r="G227" s="130"/>
      <c r="H227" s="131"/>
      <c r="I227" s="131"/>
      <c r="J227" s="131"/>
      <c r="K227" s="132"/>
      <c r="L227" s="136"/>
      <c r="M227" s="137"/>
      <c r="N227" s="137"/>
      <c r="O227" s="138"/>
      <c r="P227" s="139"/>
      <c r="Q227" s="141"/>
      <c r="R227" s="177"/>
      <c r="S227" s="41"/>
      <c r="T227" s="44"/>
      <c r="U227" s="60"/>
      <c r="V227" s="60"/>
      <c r="W227" s="47"/>
      <c r="X227" s="60"/>
      <c r="Y227" s="57"/>
      <c r="Z227" s="57"/>
      <c r="AA227" s="143"/>
      <c r="AB227" s="80"/>
      <c r="AC227" s="81"/>
      <c r="AD227" s="82"/>
      <c r="AE227" s="82"/>
      <c r="AF227" s="80"/>
      <c r="AG227" s="81"/>
      <c r="AH227" s="82"/>
      <c r="AI227" s="82"/>
      <c r="AJ227" s="118"/>
      <c r="AK227" s="77"/>
      <c r="AL227" s="310"/>
      <c r="AM227" s="145"/>
      <c r="AN227" s="147"/>
      <c r="AO227" s="96"/>
    </row>
    <row r="228" spans="2:41" ht="13.5" customHeight="1" x14ac:dyDescent="0.15">
      <c r="C228" s="102" t="str">
        <f>IF(E225="","",IF(AND(AF225&lt;&gt;"",AI225&lt;&gt;"",AF227&lt;&gt;"",AG227&lt;&gt;"",AH227&lt;&gt;"",AI227&lt;&gt;""),"〇","×"))</f>
        <v/>
      </c>
      <c r="D228" s="86"/>
      <c r="E228" s="160"/>
      <c r="F228" s="161"/>
      <c r="G228" s="133"/>
      <c r="H228" s="134"/>
      <c r="I228" s="134"/>
      <c r="J228" s="134"/>
      <c r="K228" s="135"/>
      <c r="L228" s="149"/>
      <c r="M228" s="150"/>
      <c r="N228" s="150"/>
      <c r="O228" s="151"/>
      <c r="P228" s="140"/>
      <c r="Q228" s="142"/>
      <c r="R228" s="178"/>
      <c r="S228" s="42"/>
      <c r="T228" s="45"/>
      <c r="U228" s="61"/>
      <c r="V228" s="61"/>
      <c r="W228" s="48"/>
      <c r="X228" s="61"/>
      <c r="Y228" s="58"/>
      <c r="Z228" s="58"/>
      <c r="AA228" s="144"/>
      <c r="AB228" s="152"/>
      <c r="AC228" s="153"/>
      <c r="AD228" s="153"/>
      <c r="AE228" s="154"/>
      <c r="AF228" s="152"/>
      <c r="AG228" s="153"/>
      <c r="AH228" s="153"/>
      <c r="AI228" s="155"/>
      <c r="AJ228" s="119"/>
      <c r="AK228" s="307"/>
      <c r="AL228" s="308"/>
      <c r="AM228" s="146"/>
      <c r="AN228" s="148"/>
      <c r="AO228" s="98" t="str">
        <f>IF(AM227&lt;AN227,"トリップ値が大きすぎます",IF(AI227&lt;AN227,"許容電流値が不足しています",IF(AB225="","",IF(AE227&lt;AN227,"許容電流値が不足しています",""))))</f>
        <v/>
      </c>
    </row>
    <row r="229" spans="2:41" ht="13.5" customHeight="1" x14ac:dyDescent="0.35">
      <c r="B229" s="84"/>
      <c r="C229" s="100" t="str">
        <f>IF(E229="","",IF(OR(L229="",N229="",L231="",L232="",P229="",P231="",Q229="",AM229="",AM231="",AN231=""),"×","〇"))</f>
        <v/>
      </c>
      <c r="D229" s="11" t="str">
        <f>IF(AND(C229="〇",C230="〇",C231="〇",C232="〇"),"●",IF(OR(C229="",C230="",C231="",C232=""),"","×"))</f>
        <v/>
      </c>
      <c r="E229" s="156"/>
      <c r="F229" s="157"/>
      <c r="G229" s="162"/>
      <c r="H229" s="163"/>
      <c r="I229" s="163"/>
      <c r="J229" s="163"/>
      <c r="K229" s="164"/>
      <c r="L229" s="168"/>
      <c r="M229" s="168"/>
      <c r="N229" s="170"/>
      <c r="O229" s="171"/>
      <c r="P229" s="174"/>
      <c r="Q229" s="34"/>
      <c r="R229" s="176"/>
      <c r="S229" s="40"/>
      <c r="T229" s="43"/>
      <c r="U229" s="59"/>
      <c r="V229" s="59"/>
      <c r="W229" s="46"/>
      <c r="X229" s="59"/>
      <c r="Y229" s="56"/>
      <c r="Z229" s="179"/>
      <c r="AA229" s="181"/>
      <c r="AB229" s="122"/>
      <c r="AC229" s="123"/>
      <c r="AD229" s="123"/>
      <c r="AE229" s="120"/>
      <c r="AF229" s="122"/>
      <c r="AG229" s="123"/>
      <c r="AH229" s="123"/>
      <c r="AI229" s="120"/>
      <c r="AJ229" s="117"/>
      <c r="AK229" s="26"/>
      <c r="AL229" s="309"/>
      <c r="AM229" s="126"/>
      <c r="AN229" s="127"/>
      <c r="AO229" s="95"/>
    </row>
    <row r="230" spans="2:41" ht="13.5" customHeight="1" x14ac:dyDescent="0.15">
      <c r="B230" s="84"/>
      <c r="C230" s="102" t="str">
        <f>IF(E229="","",IF(AND(OR(S229&lt;&gt;"",S230&lt;&gt;"",S231&lt;&gt;"",S232&lt;&gt;""),SUM(T229:T232)&lt;&gt;0,SUM(U229:U232)&lt;&gt;0,SUM(V229:V232)&lt;&gt;0,SUM(X229:X232)&lt;&gt;0),"〇","×"))</f>
        <v/>
      </c>
      <c r="D230" s="86"/>
      <c r="E230" s="158"/>
      <c r="F230" s="159"/>
      <c r="G230" s="165"/>
      <c r="H230" s="166"/>
      <c r="I230" s="166"/>
      <c r="J230" s="166"/>
      <c r="K230" s="167"/>
      <c r="L230" s="169"/>
      <c r="M230" s="169"/>
      <c r="N230" s="172"/>
      <c r="O230" s="173"/>
      <c r="P230" s="175"/>
      <c r="Q230" s="55"/>
      <c r="R230" s="177"/>
      <c r="S230" s="41"/>
      <c r="T230" s="44"/>
      <c r="U230" s="60"/>
      <c r="V230" s="60"/>
      <c r="W230" s="47"/>
      <c r="X230" s="60"/>
      <c r="Y230" s="57"/>
      <c r="Z230" s="180"/>
      <c r="AA230" s="182"/>
      <c r="AB230" s="124"/>
      <c r="AC230" s="125"/>
      <c r="AD230" s="125"/>
      <c r="AE230" s="121"/>
      <c r="AF230" s="124"/>
      <c r="AG230" s="125"/>
      <c r="AH230" s="125"/>
      <c r="AI230" s="121"/>
      <c r="AJ230" s="118"/>
      <c r="AK230" s="76"/>
      <c r="AL230" s="310"/>
      <c r="AM230" s="128"/>
      <c r="AN230" s="129"/>
      <c r="AO230" s="96"/>
    </row>
    <row r="231" spans="2:41" ht="13.5" customHeight="1" x14ac:dyDescent="0.35">
      <c r="C231" s="102" t="str">
        <f>IF(E229="","",IF(OR(AND(AB229&lt;&gt;"",AE229&lt;&gt;"",AB231&lt;&gt;"",AC231&lt;&gt;"",AD231&lt;&gt;"",AE231&lt;&gt;""),AND(AB229="",AE229="",AB231="",AC231="",AD231="",AE231="")),"〇","×"))</f>
        <v/>
      </c>
      <c r="D231" s="78"/>
      <c r="E231" s="158"/>
      <c r="F231" s="159"/>
      <c r="G231" s="130"/>
      <c r="H231" s="131"/>
      <c r="I231" s="131"/>
      <c r="J231" s="131"/>
      <c r="K231" s="132"/>
      <c r="L231" s="136"/>
      <c r="M231" s="137"/>
      <c r="N231" s="137"/>
      <c r="O231" s="138"/>
      <c r="P231" s="139"/>
      <c r="Q231" s="141"/>
      <c r="R231" s="177"/>
      <c r="S231" s="41"/>
      <c r="T231" s="44"/>
      <c r="U231" s="60"/>
      <c r="V231" s="60"/>
      <c r="W231" s="47"/>
      <c r="X231" s="60"/>
      <c r="Y231" s="57"/>
      <c r="Z231" s="57"/>
      <c r="AA231" s="143"/>
      <c r="AB231" s="80"/>
      <c r="AC231" s="81"/>
      <c r="AD231" s="82"/>
      <c r="AE231" s="82"/>
      <c r="AF231" s="80"/>
      <c r="AG231" s="81"/>
      <c r="AH231" s="82"/>
      <c r="AI231" s="82"/>
      <c r="AJ231" s="118"/>
      <c r="AK231" s="77"/>
      <c r="AL231" s="310"/>
      <c r="AM231" s="145"/>
      <c r="AN231" s="147"/>
      <c r="AO231" s="96"/>
    </row>
    <row r="232" spans="2:41" ht="13.5" customHeight="1" x14ac:dyDescent="0.15">
      <c r="C232" s="102" t="str">
        <f>IF(E229="","",IF(AND(AF229&lt;&gt;"",AI229&lt;&gt;"",AF231&lt;&gt;"",AG231&lt;&gt;"",AH231&lt;&gt;"",AI231&lt;&gt;""),"〇","×"))</f>
        <v/>
      </c>
      <c r="D232" s="86"/>
      <c r="E232" s="160"/>
      <c r="F232" s="161"/>
      <c r="G232" s="133"/>
      <c r="H232" s="134"/>
      <c r="I232" s="134"/>
      <c r="J232" s="134"/>
      <c r="K232" s="135"/>
      <c r="L232" s="149"/>
      <c r="M232" s="150"/>
      <c r="N232" s="150"/>
      <c r="O232" s="151"/>
      <c r="P232" s="140"/>
      <c r="Q232" s="142"/>
      <c r="R232" s="178"/>
      <c r="S232" s="42"/>
      <c r="T232" s="45"/>
      <c r="U232" s="61"/>
      <c r="V232" s="61"/>
      <c r="W232" s="48"/>
      <c r="X232" s="61"/>
      <c r="Y232" s="58"/>
      <c r="Z232" s="58"/>
      <c r="AA232" s="144"/>
      <c r="AB232" s="152"/>
      <c r="AC232" s="153"/>
      <c r="AD232" s="153"/>
      <c r="AE232" s="154"/>
      <c r="AF232" s="152"/>
      <c r="AG232" s="153"/>
      <c r="AH232" s="153"/>
      <c r="AI232" s="155"/>
      <c r="AJ232" s="119"/>
      <c r="AK232" s="307"/>
      <c r="AL232" s="308"/>
      <c r="AM232" s="146"/>
      <c r="AN232" s="148"/>
      <c r="AO232" s="98" t="str">
        <f>IF(AM231&lt;AN231,"トリップ値が大きすぎます",IF(AI231&lt;AN231,"許容電流値が不足しています",IF(AB229="","",IF(AE231&lt;AN231,"許容電流値が不足しています",""))))</f>
        <v/>
      </c>
    </row>
    <row r="233" spans="2:41" ht="13.5" customHeight="1" x14ac:dyDescent="0.35">
      <c r="B233" s="84"/>
      <c r="C233" s="100" t="str">
        <f>IF(E233="","",IF(OR(L233="",N233="",L235="",L236="",P233="",P235="",Q233="",AM233="",AM235="",AN235=""),"×","〇"))</f>
        <v/>
      </c>
      <c r="D233" s="11" t="str">
        <f>IF(AND(C233="〇",C234="〇",C235="〇",C236="〇"),"●",IF(OR(C233="",C234="",C235="",C236=""),"","×"))</f>
        <v/>
      </c>
      <c r="E233" s="156"/>
      <c r="F233" s="157"/>
      <c r="G233" s="162"/>
      <c r="H233" s="163"/>
      <c r="I233" s="163"/>
      <c r="J233" s="163"/>
      <c r="K233" s="164"/>
      <c r="L233" s="168"/>
      <c r="M233" s="168"/>
      <c r="N233" s="170"/>
      <c r="O233" s="171"/>
      <c r="P233" s="174"/>
      <c r="Q233" s="34"/>
      <c r="R233" s="176"/>
      <c r="S233" s="40"/>
      <c r="T233" s="43"/>
      <c r="U233" s="59"/>
      <c r="V233" s="59"/>
      <c r="W233" s="46"/>
      <c r="X233" s="59"/>
      <c r="Y233" s="56"/>
      <c r="Z233" s="179"/>
      <c r="AA233" s="181"/>
      <c r="AB233" s="122"/>
      <c r="AC233" s="123"/>
      <c r="AD233" s="123"/>
      <c r="AE233" s="120"/>
      <c r="AF233" s="122"/>
      <c r="AG233" s="123"/>
      <c r="AH233" s="123"/>
      <c r="AI233" s="120"/>
      <c r="AJ233" s="117"/>
      <c r="AK233" s="26"/>
      <c r="AL233" s="309"/>
      <c r="AM233" s="126"/>
      <c r="AN233" s="127"/>
      <c r="AO233" s="95"/>
    </row>
    <row r="234" spans="2:41" ht="13.5" customHeight="1" x14ac:dyDescent="0.15">
      <c r="B234" s="84"/>
      <c r="C234" s="102" t="str">
        <f>IF(E233="","",IF(AND(OR(S233&lt;&gt;"",S234&lt;&gt;"",S235&lt;&gt;"",S236&lt;&gt;""),SUM(T233:T236)&lt;&gt;0,SUM(U233:U236)&lt;&gt;0,SUM(V233:V236)&lt;&gt;0,SUM(X233:X236)&lt;&gt;0),"〇","×"))</f>
        <v/>
      </c>
      <c r="D234" s="86"/>
      <c r="E234" s="158"/>
      <c r="F234" s="159"/>
      <c r="G234" s="165"/>
      <c r="H234" s="166"/>
      <c r="I234" s="166"/>
      <c r="J234" s="166"/>
      <c r="K234" s="167"/>
      <c r="L234" s="169"/>
      <c r="M234" s="169"/>
      <c r="N234" s="172"/>
      <c r="O234" s="173"/>
      <c r="P234" s="175"/>
      <c r="Q234" s="55"/>
      <c r="R234" s="177"/>
      <c r="S234" s="41"/>
      <c r="T234" s="44"/>
      <c r="U234" s="60"/>
      <c r="V234" s="60"/>
      <c r="W234" s="47"/>
      <c r="X234" s="60"/>
      <c r="Y234" s="57"/>
      <c r="Z234" s="180"/>
      <c r="AA234" s="182"/>
      <c r="AB234" s="124"/>
      <c r="AC234" s="125"/>
      <c r="AD234" s="125"/>
      <c r="AE234" s="121"/>
      <c r="AF234" s="124"/>
      <c r="AG234" s="125"/>
      <c r="AH234" s="125"/>
      <c r="AI234" s="121"/>
      <c r="AJ234" s="118"/>
      <c r="AK234" s="76"/>
      <c r="AL234" s="310"/>
      <c r="AM234" s="128"/>
      <c r="AN234" s="129"/>
      <c r="AO234" s="96"/>
    </row>
    <row r="235" spans="2:41" ht="13.5" customHeight="1" x14ac:dyDescent="0.35">
      <c r="C235" s="102" t="str">
        <f>IF(E233="","",IF(OR(AND(AB233&lt;&gt;"",AE233&lt;&gt;"",AB235&lt;&gt;"",AC235&lt;&gt;"",AD235&lt;&gt;"",AE235&lt;&gt;""),AND(AB233="",AE233="",AB235="",AC235="",AD235="",AE235="")),"〇","×"))</f>
        <v/>
      </c>
      <c r="D235" s="78"/>
      <c r="E235" s="158"/>
      <c r="F235" s="159"/>
      <c r="G235" s="130"/>
      <c r="H235" s="131"/>
      <c r="I235" s="131"/>
      <c r="J235" s="131"/>
      <c r="K235" s="132"/>
      <c r="L235" s="136"/>
      <c r="M235" s="137"/>
      <c r="N235" s="137"/>
      <c r="O235" s="138"/>
      <c r="P235" s="139"/>
      <c r="Q235" s="141"/>
      <c r="R235" s="177"/>
      <c r="S235" s="41"/>
      <c r="T235" s="44"/>
      <c r="U235" s="60"/>
      <c r="V235" s="60"/>
      <c r="W235" s="47"/>
      <c r="X235" s="60"/>
      <c r="Y235" s="57"/>
      <c r="Z235" s="57"/>
      <c r="AA235" s="143"/>
      <c r="AB235" s="80"/>
      <c r="AC235" s="81"/>
      <c r="AD235" s="82"/>
      <c r="AE235" s="82"/>
      <c r="AF235" s="80"/>
      <c r="AG235" s="81"/>
      <c r="AH235" s="82"/>
      <c r="AI235" s="82"/>
      <c r="AJ235" s="118"/>
      <c r="AK235" s="77"/>
      <c r="AL235" s="310"/>
      <c r="AM235" s="145"/>
      <c r="AN235" s="147"/>
      <c r="AO235" s="96"/>
    </row>
    <row r="236" spans="2:41" ht="13.5" customHeight="1" x14ac:dyDescent="0.15">
      <c r="C236" s="102" t="str">
        <f>IF(E233="","",IF(AND(AF233&lt;&gt;"",AI233&lt;&gt;"",AF235&lt;&gt;"",AG235&lt;&gt;"",AH235&lt;&gt;"",AI235&lt;&gt;""),"〇","×"))</f>
        <v/>
      </c>
      <c r="D236" s="86"/>
      <c r="E236" s="160"/>
      <c r="F236" s="161"/>
      <c r="G236" s="133"/>
      <c r="H236" s="134"/>
      <c r="I236" s="134"/>
      <c r="J236" s="134"/>
      <c r="K236" s="135"/>
      <c r="L236" s="149"/>
      <c r="M236" s="150"/>
      <c r="N236" s="150"/>
      <c r="O236" s="151"/>
      <c r="P236" s="140"/>
      <c r="Q236" s="142"/>
      <c r="R236" s="178"/>
      <c r="S236" s="42"/>
      <c r="T236" s="45"/>
      <c r="U236" s="61"/>
      <c r="V236" s="61"/>
      <c r="W236" s="48"/>
      <c r="X236" s="61"/>
      <c r="Y236" s="58"/>
      <c r="Z236" s="58"/>
      <c r="AA236" s="144"/>
      <c r="AB236" s="152"/>
      <c r="AC236" s="153"/>
      <c r="AD236" s="153"/>
      <c r="AE236" s="154"/>
      <c r="AF236" s="152"/>
      <c r="AG236" s="153"/>
      <c r="AH236" s="153"/>
      <c r="AI236" s="155"/>
      <c r="AJ236" s="119"/>
      <c r="AK236" s="307"/>
      <c r="AL236" s="308"/>
      <c r="AM236" s="146"/>
      <c r="AN236" s="148"/>
      <c r="AO236" s="98" t="str">
        <f>IF(AM235&lt;AN235,"トリップ値が大きすぎます",IF(AI235&lt;AN235,"許容電流値が不足しています",IF(AB233="","",IF(AE235&lt;AN235,"許容電流値が不足しています",""))))</f>
        <v/>
      </c>
    </row>
    <row r="237" spans="2:41" ht="13.5" customHeight="1" x14ac:dyDescent="0.35">
      <c r="B237" s="84"/>
      <c r="C237" s="100" t="str">
        <f>IF(E237="","",IF(OR(L237="",N237="",L239="",L240="",P237="",P239="",Q237="",AM237="",AM239="",AN239=""),"×","〇"))</f>
        <v/>
      </c>
      <c r="D237" s="11" t="str">
        <f>IF(AND(C237="〇",C238="〇",C239="〇",C240="〇"),"●",IF(OR(C237="",C238="",C239="",C240=""),"","×"))</f>
        <v/>
      </c>
      <c r="E237" s="156"/>
      <c r="F237" s="157"/>
      <c r="G237" s="162"/>
      <c r="H237" s="163"/>
      <c r="I237" s="163"/>
      <c r="J237" s="163"/>
      <c r="K237" s="164"/>
      <c r="L237" s="168"/>
      <c r="M237" s="168"/>
      <c r="N237" s="170"/>
      <c r="O237" s="171"/>
      <c r="P237" s="174"/>
      <c r="Q237" s="34"/>
      <c r="R237" s="176"/>
      <c r="S237" s="40"/>
      <c r="T237" s="43"/>
      <c r="U237" s="59"/>
      <c r="V237" s="59"/>
      <c r="W237" s="46"/>
      <c r="X237" s="59"/>
      <c r="Y237" s="56"/>
      <c r="Z237" s="179"/>
      <c r="AA237" s="181"/>
      <c r="AB237" s="122"/>
      <c r="AC237" s="123"/>
      <c r="AD237" s="123"/>
      <c r="AE237" s="120"/>
      <c r="AF237" s="122"/>
      <c r="AG237" s="123"/>
      <c r="AH237" s="123"/>
      <c r="AI237" s="120"/>
      <c r="AJ237" s="117"/>
      <c r="AK237" s="26"/>
      <c r="AL237" s="309"/>
      <c r="AM237" s="126"/>
      <c r="AN237" s="127"/>
      <c r="AO237" s="95"/>
    </row>
    <row r="238" spans="2:41" ht="13.5" customHeight="1" x14ac:dyDescent="0.15">
      <c r="B238" s="84"/>
      <c r="C238" s="102" t="str">
        <f>IF(E237="","",IF(AND(OR(S237&lt;&gt;"",S238&lt;&gt;"",S239&lt;&gt;"",S240&lt;&gt;""),SUM(T237:T240)&lt;&gt;0,SUM(U237:U240)&lt;&gt;0,SUM(V237:V240)&lt;&gt;0,SUM(X237:X240)&lt;&gt;0),"〇","×"))</f>
        <v/>
      </c>
      <c r="D238" s="86"/>
      <c r="E238" s="158"/>
      <c r="F238" s="159"/>
      <c r="G238" s="165"/>
      <c r="H238" s="166"/>
      <c r="I238" s="166"/>
      <c r="J238" s="166"/>
      <c r="K238" s="167"/>
      <c r="L238" s="169"/>
      <c r="M238" s="169"/>
      <c r="N238" s="172"/>
      <c r="O238" s="173"/>
      <c r="P238" s="175"/>
      <c r="Q238" s="55"/>
      <c r="R238" s="177"/>
      <c r="S238" s="41"/>
      <c r="T238" s="44"/>
      <c r="U238" s="60"/>
      <c r="V238" s="60"/>
      <c r="W238" s="47"/>
      <c r="X238" s="60"/>
      <c r="Y238" s="57"/>
      <c r="Z238" s="180"/>
      <c r="AA238" s="182"/>
      <c r="AB238" s="124"/>
      <c r="AC238" s="125"/>
      <c r="AD238" s="125"/>
      <c r="AE238" s="121"/>
      <c r="AF238" s="124"/>
      <c r="AG238" s="125"/>
      <c r="AH238" s="125"/>
      <c r="AI238" s="121"/>
      <c r="AJ238" s="118"/>
      <c r="AK238" s="76"/>
      <c r="AL238" s="310"/>
      <c r="AM238" s="128"/>
      <c r="AN238" s="129"/>
      <c r="AO238" s="96"/>
    </row>
    <row r="239" spans="2:41" ht="13.5" customHeight="1" x14ac:dyDescent="0.35">
      <c r="C239" s="102" t="str">
        <f>IF(E237="","",IF(OR(AND(AB237&lt;&gt;"",AE237&lt;&gt;"",AB239&lt;&gt;"",AC239&lt;&gt;"",AD239&lt;&gt;"",AE239&lt;&gt;""),AND(AB237="",AE237="",AB239="",AC239="",AD239="",AE239="")),"〇","×"))</f>
        <v/>
      </c>
      <c r="D239" s="78"/>
      <c r="E239" s="158"/>
      <c r="F239" s="159"/>
      <c r="G239" s="130"/>
      <c r="H239" s="131"/>
      <c r="I239" s="131"/>
      <c r="J239" s="131"/>
      <c r="K239" s="132"/>
      <c r="L239" s="136"/>
      <c r="M239" s="137"/>
      <c r="N239" s="137"/>
      <c r="O239" s="138"/>
      <c r="P239" s="139"/>
      <c r="Q239" s="141"/>
      <c r="R239" s="177"/>
      <c r="S239" s="41"/>
      <c r="T239" s="44"/>
      <c r="U239" s="60"/>
      <c r="V239" s="60"/>
      <c r="W239" s="47"/>
      <c r="X239" s="60"/>
      <c r="Y239" s="57"/>
      <c r="Z239" s="57"/>
      <c r="AA239" s="143"/>
      <c r="AB239" s="80"/>
      <c r="AC239" s="81"/>
      <c r="AD239" s="82"/>
      <c r="AE239" s="82"/>
      <c r="AF239" s="80"/>
      <c r="AG239" s="81"/>
      <c r="AH239" s="82"/>
      <c r="AI239" s="82"/>
      <c r="AJ239" s="118"/>
      <c r="AK239" s="77"/>
      <c r="AL239" s="310"/>
      <c r="AM239" s="145"/>
      <c r="AN239" s="147"/>
      <c r="AO239" s="96"/>
    </row>
    <row r="240" spans="2:41" ht="13.5" customHeight="1" x14ac:dyDescent="0.15">
      <c r="C240" s="102" t="str">
        <f>IF(E237="","",IF(AND(AF237&lt;&gt;"",AI237&lt;&gt;"",AF239&lt;&gt;"",AG239&lt;&gt;"",AH239&lt;&gt;"",AI239&lt;&gt;""),"〇","×"))</f>
        <v/>
      </c>
      <c r="D240" s="86"/>
      <c r="E240" s="160"/>
      <c r="F240" s="161"/>
      <c r="G240" s="133"/>
      <c r="H240" s="134"/>
      <c r="I240" s="134"/>
      <c r="J240" s="134"/>
      <c r="K240" s="135"/>
      <c r="L240" s="149"/>
      <c r="M240" s="150"/>
      <c r="N240" s="150"/>
      <c r="O240" s="151"/>
      <c r="P240" s="140"/>
      <c r="Q240" s="142"/>
      <c r="R240" s="178"/>
      <c r="S240" s="42"/>
      <c r="T240" s="45"/>
      <c r="U240" s="61"/>
      <c r="V240" s="61"/>
      <c r="W240" s="48"/>
      <c r="X240" s="61"/>
      <c r="Y240" s="58"/>
      <c r="Z240" s="58"/>
      <c r="AA240" s="144"/>
      <c r="AB240" s="152"/>
      <c r="AC240" s="153"/>
      <c r="AD240" s="153"/>
      <c r="AE240" s="154"/>
      <c r="AF240" s="152"/>
      <c r="AG240" s="153"/>
      <c r="AH240" s="153"/>
      <c r="AI240" s="155"/>
      <c r="AJ240" s="119"/>
      <c r="AK240" s="307"/>
      <c r="AL240" s="308"/>
      <c r="AM240" s="146"/>
      <c r="AN240" s="148"/>
      <c r="AO240" s="98" t="str">
        <f>IF(AM239&lt;AN239,"トリップ値が大きすぎます",IF(AI239&lt;AN239,"許容電流値が不足しています",IF(AB237="","",IF(AE239&lt;AN239,"許容電流値が不足しています",""))))</f>
        <v/>
      </c>
    </row>
    <row r="241" spans="2:41" ht="13.5" customHeight="1" x14ac:dyDescent="0.35">
      <c r="B241" s="84"/>
      <c r="C241" s="100" t="str">
        <f>IF(E241="","",IF(OR(L241="",N241="",L243="",L244="",P241="",P243="",Q241="",AM241="",AM243="",AN243=""),"×","〇"))</f>
        <v/>
      </c>
      <c r="D241" s="11" t="str">
        <f>IF(AND(C241="〇",C242="〇",C243="〇",C244="〇"),"●",IF(OR(C241="",C242="",C243="",C244=""),"","×"))</f>
        <v/>
      </c>
      <c r="E241" s="156"/>
      <c r="F241" s="157"/>
      <c r="G241" s="162"/>
      <c r="H241" s="163"/>
      <c r="I241" s="163"/>
      <c r="J241" s="163"/>
      <c r="K241" s="164"/>
      <c r="L241" s="168"/>
      <c r="M241" s="168"/>
      <c r="N241" s="170"/>
      <c r="O241" s="171"/>
      <c r="P241" s="174"/>
      <c r="Q241" s="34"/>
      <c r="R241" s="176"/>
      <c r="S241" s="40"/>
      <c r="T241" s="43"/>
      <c r="U241" s="59"/>
      <c r="V241" s="59"/>
      <c r="W241" s="46"/>
      <c r="X241" s="59"/>
      <c r="Y241" s="56"/>
      <c r="Z241" s="179"/>
      <c r="AA241" s="181"/>
      <c r="AB241" s="122"/>
      <c r="AC241" s="123"/>
      <c r="AD241" s="123"/>
      <c r="AE241" s="120"/>
      <c r="AF241" s="122"/>
      <c r="AG241" s="123"/>
      <c r="AH241" s="123"/>
      <c r="AI241" s="120"/>
      <c r="AJ241" s="117"/>
      <c r="AK241" s="26"/>
      <c r="AL241" s="309"/>
      <c r="AM241" s="126"/>
      <c r="AN241" s="127"/>
      <c r="AO241" s="95"/>
    </row>
    <row r="242" spans="2:41" ht="13.5" customHeight="1" x14ac:dyDescent="0.15">
      <c r="B242" s="84"/>
      <c r="C242" s="102" t="str">
        <f>IF(E241="","",IF(AND(OR(S241&lt;&gt;"",S242&lt;&gt;"",S243&lt;&gt;"",S244&lt;&gt;""),SUM(T241:T244)&lt;&gt;0,SUM(U241:U244)&lt;&gt;0,SUM(V241:V244)&lt;&gt;0,SUM(X241:X244)&lt;&gt;0),"〇","×"))</f>
        <v/>
      </c>
      <c r="D242" s="86"/>
      <c r="E242" s="158"/>
      <c r="F242" s="159"/>
      <c r="G242" s="165"/>
      <c r="H242" s="166"/>
      <c r="I242" s="166"/>
      <c r="J242" s="166"/>
      <c r="K242" s="167"/>
      <c r="L242" s="169"/>
      <c r="M242" s="169"/>
      <c r="N242" s="172"/>
      <c r="O242" s="173"/>
      <c r="P242" s="175"/>
      <c r="Q242" s="55"/>
      <c r="R242" s="177"/>
      <c r="S242" s="41"/>
      <c r="T242" s="44"/>
      <c r="U242" s="60"/>
      <c r="V242" s="60"/>
      <c r="W242" s="47"/>
      <c r="X242" s="60"/>
      <c r="Y242" s="57"/>
      <c r="Z242" s="180"/>
      <c r="AA242" s="182"/>
      <c r="AB242" s="124"/>
      <c r="AC242" s="125"/>
      <c r="AD242" s="125"/>
      <c r="AE242" s="121"/>
      <c r="AF242" s="124"/>
      <c r="AG242" s="125"/>
      <c r="AH242" s="125"/>
      <c r="AI242" s="121"/>
      <c r="AJ242" s="118"/>
      <c r="AK242" s="76"/>
      <c r="AL242" s="310"/>
      <c r="AM242" s="128"/>
      <c r="AN242" s="129"/>
      <c r="AO242" s="96"/>
    </row>
    <row r="243" spans="2:41" ht="13.5" customHeight="1" x14ac:dyDescent="0.35">
      <c r="C243" s="102" t="str">
        <f>IF(E241="","",IF(OR(AND(AB241&lt;&gt;"",AE241&lt;&gt;"",AB243&lt;&gt;"",AC243&lt;&gt;"",AD243&lt;&gt;"",AE243&lt;&gt;""),AND(AB241="",AE241="",AB243="",AC243="",AD243="",AE243="")),"〇","×"))</f>
        <v/>
      </c>
      <c r="D243" s="78"/>
      <c r="E243" s="158"/>
      <c r="F243" s="159"/>
      <c r="G243" s="130"/>
      <c r="H243" s="131"/>
      <c r="I243" s="131"/>
      <c r="J243" s="131"/>
      <c r="K243" s="132"/>
      <c r="L243" s="136"/>
      <c r="M243" s="137"/>
      <c r="N243" s="137"/>
      <c r="O243" s="138"/>
      <c r="P243" s="139"/>
      <c r="Q243" s="141"/>
      <c r="R243" s="177"/>
      <c r="S243" s="41"/>
      <c r="T243" s="44"/>
      <c r="U243" s="60"/>
      <c r="V243" s="60"/>
      <c r="W243" s="47"/>
      <c r="X243" s="60"/>
      <c r="Y243" s="57"/>
      <c r="Z243" s="57"/>
      <c r="AA243" s="143"/>
      <c r="AB243" s="80"/>
      <c r="AC243" s="81"/>
      <c r="AD243" s="82"/>
      <c r="AE243" s="82"/>
      <c r="AF243" s="80"/>
      <c r="AG243" s="81"/>
      <c r="AH243" s="82"/>
      <c r="AI243" s="82"/>
      <c r="AJ243" s="118"/>
      <c r="AK243" s="77"/>
      <c r="AL243" s="310"/>
      <c r="AM243" s="145"/>
      <c r="AN243" s="147"/>
      <c r="AO243" s="96"/>
    </row>
    <row r="244" spans="2:41" ht="13.5" customHeight="1" x14ac:dyDescent="0.15">
      <c r="C244" s="102" t="str">
        <f>IF(E241="","",IF(AND(AF241&lt;&gt;"",AI241&lt;&gt;"",AF243&lt;&gt;"",AG243&lt;&gt;"",AH243&lt;&gt;"",AI243&lt;&gt;""),"〇","×"))</f>
        <v/>
      </c>
      <c r="D244" s="86"/>
      <c r="E244" s="160"/>
      <c r="F244" s="161"/>
      <c r="G244" s="133"/>
      <c r="H244" s="134"/>
      <c r="I244" s="134"/>
      <c r="J244" s="134"/>
      <c r="K244" s="135"/>
      <c r="L244" s="149"/>
      <c r="M244" s="150"/>
      <c r="N244" s="150"/>
      <c r="O244" s="151"/>
      <c r="P244" s="140"/>
      <c r="Q244" s="142"/>
      <c r="R244" s="178"/>
      <c r="S244" s="42"/>
      <c r="T244" s="45"/>
      <c r="U244" s="61"/>
      <c r="V244" s="61"/>
      <c r="W244" s="48"/>
      <c r="X244" s="61"/>
      <c r="Y244" s="58"/>
      <c r="Z244" s="58"/>
      <c r="AA244" s="144"/>
      <c r="AB244" s="152"/>
      <c r="AC244" s="153"/>
      <c r="AD244" s="153"/>
      <c r="AE244" s="154"/>
      <c r="AF244" s="152"/>
      <c r="AG244" s="153"/>
      <c r="AH244" s="153"/>
      <c r="AI244" s="155"/>
      <c r="AJ244" s="119"/>
      <c r="AK244" s="307"/>
      <c r="AL244" s="308"/>
      <c r="AM244" s="146"/>
      <c r="AN244" s="148"/>
      <c r="AO244" s="98" t="str">
        <f>IF(AM243&lt;AN243,"トリップ値が大きすぎます",IF(AI243&lt;AN243,"許容電流値が不足しています",IF(AB241="","",IF(AE243&lt;AN243,"許容電流値が不足しています",""))))</f>
        <v/>
      </c>
    </row>
    <row r="245" spans="2:41" ht="13.5" customHeight="1" x14ac:dyDescent="0.35">
      <c r="B245" s="84"/>
      <c r="C245" s="100" t="str">
        <f>IF(E245="","",IF(OR(L245="",N245="",L247="",L248="",P245="",P247="",Q245="",AM245="",AM247="",AN247=""),"×","〇"))</f>
        <v/>
      </c>
      <c r="D245" s="11" t="str">
        <f>IF(AND(C245="〇",C246="〇",C247="〇",C248="〇"),"●",IF(OR(C245="",C246="",C247="",C248=""),"","×"))</f>
        <v/>
      </c>
      <c r="E245" s="156"/>
      <c r="F245" s="157"/>
      <c r="G245" s="162"/>
      <c r="H245" s="163"/>
      <c r="I245" s="163"/>
      <c r="J245" s="163"/>
      <c r="K245" s="164"/>
      <c r="L245" s="168"/>
      <c r="M245" s="168"/>
      <c r="N245" s="170"/>
      <c r="O245" s="171"/>
      <c r="P245" s="174"/>
      <c r="Q245" s="34"/>
      <c r="R245" s="176"/>
      <c r="S245" s="40"/>
      <c r="T245" s="43"/>
      <c r="U245" s="59"/>
      <c r="V245" s="59"/>
      <c r="W245" s="46"/>
      <c r="X245" s="59"/>
      <c r="Y245" s="56"/>
      <c r="Z245" s="179"/>
      <c r="AA245" s="181"/>
      <c r="AB245" s="122"/>
      <c r="AC245" s="123"/>
      <c r="AD245" s="123"/>
      <c r="AE245" s="120"/>
      <c r="AF245" s="122"/>
      <c r="AG245" s="123"/>
      <c r="AH245" s="123"/>
      <c r="AI245" s="120"/>
      <c r="AJ245" s="117"/>
      <c r="AK245" s="26"/>
      <c r="AL245" s="309"/>
      <c r="AM245" s="126"/>
      <c r="AN245" s="127"/>
      <c r="AO245" s="95"/>
    </row>
    <row r="246" spans="2:41" ht="13.5" customHeight="1" x14ac:dyDescent="0.15">
      <c r="B246" s="84"/>
      <c r="C246" s="102" t="str">
        <f>IF(E245="","",IF(AND(OR(S245&lt;&gt;"",S246&lt;&gt;"",S247&lt;&gt;"",S248&lt;&gt;""),SUM(T245:T248)&lt;&gt;0,SUM(U245:U248)&lt;&gt;0,SUM(V245:V248)&lt;&gt;0,SUM(X245:X248)&lt;&gt;0),"〇","×"))</f>
        <v/>
      </c>
      <c r="D246" s="86"/>
      <c r="E246" s="158"/>
      <c r="F246" s="159"/>
      <c r="G246" s="165"/>
      <c r="H246" s="166"/>
      <c r="I246" s="166"/>
      <c r="J246" s="166"/>
      <c r="K246" s="167"/>
      <c r="L246" s="169"/>
      <c r="M246" s="169"/>
      <c r="N246" s="172"/>
      <c r="O246" s="173"/>
      <c r="P246" s="175"/>
      <c r="Q246" s="55"/>
      <c r="R246" s="177"/>
      <c r="S246" s="41"/>
      <c r="T246" s="44"/>
      <c r="U246" s="60"/>
      <c r="V246" s="60"/>
      <c r="W246" s="47"/>
      <c r="X246" s="60"/>
      <c r="Y246" s="57"/>
      <c r="Z246" s="180"/>
      <c r="AA246" s="182"/>
      <c r="AB246" s="124"/>
      <c r="AC246" s="125"/>
      <c r="AD246" s="125"/>
      <c r="AE246" s="121"/>
      <c r="AF246" s="124"/>
      <c r="AG246" s="125"/>
      <c r="AH246" s="125"/>
      <c r="AI246" s="121"/>
      <c r="AJ246" s="118"/>
      <c r="AK246" s="76"/>
      <c r="AL246" s="310"/>
      <c r="AM246" s="128"/>
      <c r="AN246" s="129"/>
      <c r="AO246" s="96"/>
    </row>
    <row r="247" spans="2:41" ht="13.5" customHeight="1" x14ac:dyDescent="0.35">
      <c r="C247" s="102" t="str">
        <f>IF(E245="","",IF(OR(AND(AB245&lt;&gt;"",AE245&lt;&gt;"",AB247&lt;&gt;"",AC247&lt;&gt;"",AD247&lt;&gt;"",AE247&lt;&gt;""),AND(AB245="",AE245="",AB247="",AC247="",AD247="",AE247="")),"〇","×"))</f>
        <v/>
      </c>
      <c r="D247" s="78"/>
      <c r="E247" s="158"/>
      <c r="F247" s="159"/>
      <c r="G247" s="130"/>
      <c r="H247" s="131"/>
      <c r="I247" s="131"/>
      <c r="J247" s="131"/>
      <c r="K247" s="132"/>
      <c r="L247" s="136"/>
      <c r="M247" s="137"/>
      <c r="N247" s="137"/>
      <c r="O247" s="138"/>
      <c r="P247" s="139"/>
      <c r="Q247" s="141"/>
      <c r="R247" s="177"/>
      <c r="S247" s="41"/>
      <c r="T247" s="44"/>
      <c r="U247" s="60"/>
      <c r="V247" s="60"/>
      <c r="W247" s="47"/>
      <c r="X247" s="60"/>
      <c r="Y247" s="57"/>
      <c r="Z247" s="57"/>
      <c r="AA247" s="143"/>
      <c r="AB247" s="80"/>
      <c r="AC247" s="81"/>
      <c r="AD247" s="82"/>
      <c r="AE247" s="82"/>
      <c r="AF247" s="80"/>
      <c r="AG247" s="81"/>
      <c r="AH247" s="82"/>
      <c r="AI247" s="82"/>
      <c r="AJ247" s="118"/>
      <c r="AK247" s="77"/>
      <c r="AL247" s="310"/>
      <c r="AM247" s="145"/>
      <c r="AN247" s="147"/>
      <c r="AO247" s="96"/>
    </row>
    <row r="248" spans="2:41" ht="13.5" customHeight="1" x14ac:dyDescent="0.15">
      <c r="C248" s="102" t="str">
        <f>IF(E245="","",IF(AND(AF245&lt;&gt;"",AI245&lt;&gt;"",AF247&lt;&gt;"",AG247&lt;&gt;"",AH247&lt;&gt;"",AI247&lt;&gt;""),"〇","×"))</f>
        <v/>
      </c>
      <c r="D248" s="86"/>
      <c r="E248" s="160"/>
      <c r="F248" s="161"/>
      <c r="G248" s="133"/>
      <c r="H248" s="134"/>
      <c r="I248" s="134"/>
      <c r="J248" s="134"/>
      <c r="K248" s="135"/>
      <c r="L248" s="149"/>
      <c r="M248" s="150"/>
      <c r="N248" s="150"/>
      <c r="O248" s="151"/>
      <c r="P248" s="140"/>
      <c r="Q248" s="142"/>
      <c r="R248" s="178"/>
      <c r="S248" s="42"/>
      <c r="T248" s="45"/>
      <c r="U248" s="61"/>
      <c r="V248" s="61"/>
      <c r="W248" s="48"/>
      <c r="X248" s="61"/>
      <c r="Y248" s="58"/>
      <c r="Z248" s="58"/>
      <c r="AA248" s="144"/>
      <c r="AB248" s="152"/>
      <c r="AC248" s="153"/>
      <c r="AD248" s="153"/>
      <c r="AE248" s="154"/>
      <c r="AF248" s="152"/>
      <c r="AG248" s="153"/>
      <c r="AH248" s="153"/>
      <c r="AI248" s="155"/>
      <c r="AJ248" s="119"/>
      <c r="AK248" s="307"/>
      <c r="AL248" s="308"/>
      <c r="AM248" s="146"/>
      <c r="AN248" s="148"/>
      <c r="AO248" s="98" t="str">
        <f>IF(AM247&lt;AN247,"トリップ値が大きすぎます",IF(AI247&lt;AN247,"許容電流値が不足しています",IF(AB245="","",IF(AE247&lt;AN247,"許容電流値が不足しています",""))))</f>
        <v/>
      </c>
    </row>
    <row r="249" spans="2:41" ht="13.5" customHeight="1" x14ac:dyDescent="0.35">
      <c r="B249" s="84"/>
      <c r="C249" s="100" t="str">
        <f>IF(E249="","",IF(OR(L249="",N249="",L251="",L252="",P249="",P251="",Q249="",AM249="",AM251="",AN251=""),"×","〇"))</f>
        <v/>
      </c>
      <c r="D249" s="11" t="str">
        <f>IF(AND(C249="〇",C250="〇",C251="〇",C252="〇"),"●",IF(OR(C249="",C250="",C251="",C252=""),"","×"))</f>
        <v/>
      </c>
      <c r="E249" s="156"/>
      <c r="F249" s="157"/>
      <c r="G249" s="162"/>
      <c r="H249" s="163"/>
      <c r="I249" s="163"/>
      <c r="J249" s="163"/>
      <c r="K249" s="164"/>
      <c r="L249" s="168"/>
      <c r="M249" s="168"/>
      <c r="N249" s="170"/>
      <c r="O249" s="171"/>
      <c r="P249" s="174"/>
      <c r="Q249" s="34"/>
      <c r="R249" s="176"/>
      <c r="S249" s="40"/>
      <c r="T249" s="43"/>
      <c r="U249" s="59"/>
      <c r="V249" s="59"/>
      <c r="W249" s="46"/>
      <c r="X249" s="59"/>
      <c r="Y249" s="56"/>
      <c r="Z249" s="179"/>
      <c r="AA249" s="181"/>
      <c r="AB249" s="122"/>
      <c r="AC249" s="123"/>
      <c r="AD249" s="123"/>
      <c r="AE249" s="120"/>
      <c r="AF249" s="122"/>
      <c r="AG249" s="123"/>
      <c r="AH249" s="123"/>
      <c r="AI249" s="120"/>
      <c r="AJ249" s="117"/>
      <c r="AK249" s="26"/>
      <c r="AL249" s="309"/>
      <c r="AM249" s="126"/>
      <c r="AN249" s="127"/>
      <c r="AO249" s="95"/>
    </row>
    <row r="250" spans="2:41" ht="13.5" customHeight="1" x14ac:dyDescent="0.15">
      <c r="B250" s="84"/>
      <c r="C250" s="102" t="str">
        <f>IF(E249="","",IF(AND(OR(S249&lt;&gt;"",S250&lt;&gt;"",S251&lt;&gt;"",S252&lt;&gt;""),SUM(T249:T252)&lt;&gt;0,SUM(U249:U252)&lt;&gt;0,SUM(V249:V252)&lt;&gt;0,SUM(X249:X252)&lt;&gt;0),"〇","×"))</f>
        <v/>
      </c>
      <c r="D250" s="86"/>
      <c r="E250" s="158"/>
      <c r="F250" s="159"/>
      <c r="G250" s="165"/>
      <c r="H250" s="166"/>
      <c r="I250" s="166"/>
      <c r="J250" s="166"/>
      <c r="K250" s="167"/>
      <c r="L250" s="169"/>
      <c r="M250" s="169"/>
      <c r="N250" s="172"/>
      <c r="O250" s="173"/>
      <c r="P250" s="175"/>
      <c r="Q250" s="55"/>
      <c r="R250" s="177"/>
      <c r="S250" s="41"/>
      <c r="T250" s="44"/>
      <c r="U250" s="60"/>
      <c r="V250" s="60"/>
      <c r="W250" s="47"/>
      <c r="X250" s="60"/>
      <c r="Y250" s="57"/>
      <c r="Z250" s="180"/>
      <c r="AA250" s="182"/>
      <c r="AB250" s="124"/>
      <c r="AC250" s="125"/>
      <c r="AD250" s="125"/>
      <c r="AE250" s="121"/>
      <c r="AF250" s="124"/>
      <c r="AG250" s="125"/>
      <c r="AH250" s="125"/>
      <c r="AI250" s="121"/>
      <c r="AJ250" s="118"/>
      <c r="AK250" s="76"/>
      <c r="AL250" s="310"/>
      <c r="AM250" s="128"/>
      <c r="AN250" s="129"/>
      <c r="AO250" s="96"/>
    </row>
    <row r="251" spans="2:41" ht="13.5" customHeight="1" x14ac:dyDescent="0.35">
      <c r="C251" s="102" t="str">
        <f>IF(E249="","",IF(OR(AND(AB249&lt;&gt;"",AE249&lt;&gt;"",AB251&lt;&gt;"",AC251&lt;&gt;"",AD251&lt;&gt;"",AE251&lt;&gt;""),AND(AB249="",AE249="",AB251="",AC251="",AD251="",AE251="")),"〇","×"))</f>
        <v/>
      </c>
      <c r="D251" s="78"/>
      <c r="E251" s="158"/>
      <c r="F251" s="159"/>
      <c r="G251" s="130"/>
      <c r="H251" s="131"/>
      <c r="I251" s="131"/>
      <c r="J251" s="131"/>
      <c r="K251" s="132"/>
      <c r="L251" s="136"/>
      <c r="M251" s="137"/>
      <c r="N251" s="137"/>
      <c r="O251" s="138"/>
      <c r="P251" s="139"/>
      <c r="Q251" s="141"/>
      <c r="R251" s="177"/>
      <c r="S251" s="41"/>
      <c r="T251" s="44"/>
      <c r="U251" s="60"/>
      <c r="V251" s="60"/>
      <c r="W251" s="47"/>
      <c r="X251" s="60"/>
      <c r="Y251" s="57"/>
      <c r="Z251" s="57"/>
      <c r="AA251" s="143"/>
      <c r="AB251" s="80"/>
      <c r="AC251" s="81"/>
      <c r="AD251" s="82"/>
      <c r="AE251" s="82"/>
      <c r="AF251" s="80"/>
      <c r="AG251" s="81"/>
      <c r="AH251" s="82"/>
      <c r="AI251" s="82"/>
      <c r="AJ251" s="118"/>
      <c r="AK251" s="77"/>
      <c r="AL251" s="310"/>
      <c r="AM251" s="145"/>
      <c r="AN251" s="147"/>
      <c r="AO251" s="96"/>
    </row>
    <row r="252" spans="2:41" ht="13.5" customHeight="1" x14ac:dyDescent="0.15">
      <c r="C252" s="102" t="str">
        <f>IF(E249="","",IF(AND(AF249&lt;&gt;"",AI249&lt;&gt;"",AF251&lt;&gt;"",AG251&lt;&gt;"",AH251&lt;&gt;"",AI251&lt;&gt;""),"〇","×"))</f>
        <v/>
      </c>
      <c r="D252" s="86"/>
      <c r="E252" s="160"/>
      <c r="F252" s="161"/>
      <c r="G252" s="133"/>
      <c r="H252" s="134"/>
      <c r="I252" s="134"/>
      <c r="J252" s="134"/>
      <c r="K252" s="135"/>
      <c r="L252" s="149"/>
      <c r="M252" s="150"/>
      <c r="N252" s="150"/>
      <c r="O252" s="151"/>
      <c r="P252" s="140"/>
      <c r="Q252" s="142"/>
      <c r="R252" s="178"/>
      <c r="S252" s="42"/>
      <c r="T252" s="45"/>
      <c r="U252" s="61"/>
      <c r="V252" s="61"/>
      <c r="W252" s="48"/>
      <c r="X252" s="61"/>
      <c r="Y252" s="58"/>
      <c r="Z252" s="58"/>
      <c r="AA252" s="144"/>
      <c r="AB252" s="152"/>
      <c r="AC252" s="153"/>
      <c r="AD252" s="153"/>
      <c r="AE252" s="154"/>
      <c r="AF252" s="152"/>
      <c r="AG252" s="153"/>
      <c r="AH252" s="153"/>
      <c r="AI252" s="155"/>
      <c r="AJ252" s="119"/>
      <c r="AK252" s="307"/>
      <c r="AL252" s="308"/>
      <c r="AM252" s="146"/>
      <c r="AN252" s="148"/>
      <c r="AO252" s="98" t="str">
        <f>IF(AM251&lt;AN251,"トリップ値が大きすぎます",IF(AI251&lt;AN251,"許容電流値が不足しています",IF(AB249="","",IF(AE251&lt;AN251,"許容電流値が不足しています",""))))</f>
        <v/>
      </c>
    </row>
    <row r="253" spans="2:41" ht="13.5" customHeight="1" x14ac:dyDescent="0.35">
      <c r="B253" s="84"/>
      <c r="C253" s="100" t="str">
        <f>IF(E253="","",IF(OR(L253="",N253="",L255="",L256="",P253="",P255="",Q253="",AM253="",AM255="",AN255=""),"×","〇"))</f>
        <v/>
      </c>
      <c r="D253" s="11" t="str">
        <f>IF(AND(C253="〇",C254="〇",C255="〇",C256="〇"),"●",IF(OR(C253="",C254="",C255="",C256=""),"","×"))</f>
        <v/>
      </c>
      <c r="E253" s="156"/>
      <c r="F253" s="157"/>
      <c r="G253" s="162"/>
      <c r="H253" s="163"/>
      <c r="I253" s="163"/>
      <c r="J253" s="163"/>
      <c r="K253" s="164"/>
      <c r="L253" s="168"/>
      <c r="M253" s="168"/>
      <c r="N253" s="170"/>
      <c r="O253" s="171"/>
      <c r="P253" s="174"/>
      <c r="Q253" s="34"/>
      <c r="R253" s="176"/>
      <c r="S253" s="40"/>
      <c r="T253" s="43"/>
      <c r="U253" s="59"/>
      <c r="V253" s="59"/>
      <c r="W253" s="46"/>
      <c r="X253" s="59"/>
      <c r="Y253" s="56"/>
      <c r="Z253" s="179"/>
      <c r="AA253" s="181"/>
      <c r="AB253" s="122"/>
      <c r="AC253" s="123"/>
      <c r="AD253" s="123"/>
      <c r="AE253" s="120"/>
      <c r="AF253" s="122"/>
      <c r="AG253" s="123"/>
      <c r="AH253" s="123"/>
      <c r="AI253" s="120"/>
      <c r="AJ253" s="117"/>
      <c r="AK253" s="26"/>
      <c r="AL253" s="309"/>
      <c r="AM253" s="126"/>
      <c r="AN253" s="127"/>
      <c r="AO253" s="95"/>
    </row>
    <row r="254" spans="2:41" ht="13.5" customHeight="1" x14ac:dyDescent="0.15">
      <c r="B254" s="84"/>
      <c r="C254" s="102" t="str">
        <f>IF(E253="","",IF(AND(OR(S253&lt;&gt;"",S254&lt;&gt;"",S255&lt;&gt;"",S256&lt;&gt;""),SUM(T253:T256)&lt;&gt;0,SUM(U253:U256)&lt;&gt;0,SUM(V253:V256)&lt;&gt;0,SUM(X253:X256)&lt;&gt;0),"〇","×"))</f>
        <v/>
      </c>
      <c r="D254" s="86"/>
      <c r="E254" s="158"/>
      <c r="F254" s="159"/>
      <c r="G254" s="165"/>
      <c r="H254" s="166"/>
      <c r="I254" s="166"/>
      <c r="J254" s="166"/>
      <c r="K254" s="167"/>
      <c r="L254" s="169"/>
      <c r="M254" s="169"/>
      <c r="N254" s="172"/>
      <c r="O254" s="173"/>
      <c r="P254" s="175"/>
      <c r="Q254" s="55"/>
      <c r="R254" s="177"/>
      <c r="S254" s="41"/>
      <c r="T254" s="44"/>
      <c r="U254" s="60"/>
      <c r="V254" s="60"/>
      <c r="W254" s="47"/>
      <c r="X254" s="60"/>
      <c r="Y254" s="57"/>
      <c r="Z254" s="180"/>
      <c r="AA254" s="182"/>
      <c r="AB254" s="124"/>
      <c r="AC254" s="125"/>
      <c r="AD254" s="125"/>
      <c r="AE254" s="121"/>
      <c r="AF254" s="124"/>
      <c r="AG254" s="125"/>
      <c r="AH254" s="125"/>
      <c r="AI254" s="121"/>
      <c r="AJ254" s="118"/>
      <c r="AK254" s="76"/>
      <c r="AL254" s="310"/>
      <c r="AM254" s="128"/>
      <c r="AN254" s="129"/>
      <c r="AO254" s="96"/>
    </row>
    <row r="255" spans="2:41" ht="13.5" customHeight="1" x14ac:dyDescent="0.35">
      <c r="C255" s="102" t="str">
        <f>IF(E253="","",IF(OR(AND(AB253&lt;&gt;"",AE253&lt;&gt;"",AB255&lt;&gt;"",AC255&lt;&gt;"",AD255&lt;&gt;"",AE255&lt;&gt;""),AND(AB253="",AE253="",AB255="",AC255="",AD255="",AE255="")),"〇","×"))</f>
        <v/>
      </c>
      <c r="D255" s="78"/>
      <c r="E255" s="158"/>
      <c r="F255" s="159"/>
      <c r="G255" s="130"/>
      <c r="H255" s="131"/>
      <c r="I255" s="131"/>
      <c r="J255" s="131"/>
      <c r="K255" s="132"/>
      <c r="L255" s="136"/>
      <c r="M255" s="137"/>
      <c r="N255" s="137"/>
      <c r="O255" s="138"/>
      <c r="P255" s="139"/>
      <c r="Q255" s="141"/>
      <c r="R255" s="177"/>
      <c r="S255" s="41"/>
      <c r="T255" s="44"/>
      <c r="U255" s="60"/>
      <c r="V255" s="60"/>
      <c r="W255" s="47"/>
      <c r="X255" s="60"/>
      <c r="Y255" s="57"/>
      <c r="Z255" s="57"/>
      <c r="AA255" s="143"/>
      <c r="AB255" s="80"/>
      <c r="AC255" s="81"/>
      <c r="AD255" s="82"/>
      <c r="AE255" s="82"/>
      <c r="AF255" s="80"/>
      <c r="AG255" s="81"/>
      <c r="AH255" s="82"/>
      <c r="AI255" s="82"/>
      <c r="AJ255" s="118"/>
      <c r="AK255" s="77"/>
      <c r="AL255" s="310"/>
      <c r="AM255" s="145"/>
      <c r="AN255" s="147"/>
      <c r="AO255" s="96"/>
    </row>
    <row r="256" spans="2:41" ht="13.5" customHeight="1" x14ac:dyDescent="0.15">
      <c r="C256" s="102" t="str">
        <f>IF(E253="","",IF(AND(AF253&lt;&gt;"",AI253&lt;&gt;"",AF255&lt;&gt;"",AG255&lt;&gt;"",AH255&lt;&gt;"",AI255&lt;&gt;""),"〇","×"))</f>
        <v/>
      </c>
      <c r="D256" s="86"/>
      <c r="E256" s="160"/>
      <c r="F256" s="161"/>
      <c r="G256" s="133"/>
      <c r="H256" s="134"/>
      <c r="I256" s="134"/>
      <c r="J256" s="134"/>
      <c r="K256" s="135"/>
      <c r="L256" s="149"/>
      <c r="M256" s="150"/>
      <c r="N256" s="150"/>
      <c r="O256" s="151"/>
      <c r="P256" s="140"/>
      <c r="Q256" s="142"/>
      <c r="R256" s="178"/>
      <c r="S256" s="42"/>
      <c r="T256" s="45"/>
      <c r="U256" s="61"/>
      <c r="V256" s="61"/>
      <c r="W256" s="48"/>
      <c r="X256" s="61"/>
      <c r="Y256" s="58"/>
      <c r="Z256" s="58"/>
      <c r="AA256" s="144"/>
      <c r="AB256" s="152"/>
      <c r="AC256" s="153"/>
      <c r="AD256" s="153"/>
      <c r="AE256" s="154"/>
      <c r="AF256" s="152"/>
      <c r="AG256" s="153"/>
      <c r="AH256" s="153"/>
      <c r="AI256" s="155"/>
      <c r="AJ256" s="119"/>
      <c r="AK256" s="307"/>
      <c r="AL256" s="308"/>
      <c r="AM256" s="146"/>
      <c r="AN256" s="148"/>
      <c r="AO256" s="98" t="str">
        <f>IF(AM255&lt;AN255,"トリップ値が大きすぎます",IF(AI255&lt;AN255,"許容電流値が不足しています",IF(AB253="","",IF(AE255&lt;AN255,"許容電流値が不足しています",""))))</f>
        <v/>
      </c>
    </row>
    <row r="257" spans="2:41" ht="13.5" customHeight="1" x14ac:dyDescent="0.35">
      <c r="B257" s="84"/>
      <c r="C257" s="100" t="str">
        <f>IF(E257="","",IF(OR(L257="",N257="",L259="",L260="",P257="",P259="",Q257="",AM257="",AM259="",AN259=""),"×","〇"))</f>
        <v/>
      </c>
      <c r="D257" s="11" t="str">
        <f>IF(AND(C257="〇",C258="〇",C259="〇",C260="〇"),"●",IF(OR(C257="",C258="",C259="",C260=""),"","×"))</f>
        <v/>
      </c>
      <c r="E257" s="156"/>
      <c r="F257" s="157"/>
      <c r="G257" s="162"/>
      <c r="H257" s="163"/>
      <c r="I257" s="163"/>
      <c r="J257" s="163"/>
      <c r="K257" s="164"/>
      <c r="L257" s="168"/>
      <c r="M257" s="168"/>
      <c r="N257" s="170"/>
      <c r="O257" s="171"/>
      <c r="P257" s="174"/>
      <c r="Q257" s="34"/>
      <c r="R257" s="176"/>
      <c r="S257" s="40"/>
      <c r="T257" s="43"/>
      <c r="U257" s="59"/>
      <c r="V257" s="59"/>
      <c r="W257" s="46"/>
      <c r="X257" s="59"/>
      <c r="Y257" s="56"/>
      <c r="Z257" s="179"/>
      <c r="AA257" s="181"/>
      <c r="AB257" s="122"/>
      <c r="AC257" s="123"/>
      <c r="AD257" s="123"/>
      <c r="AE257" s="120"/>
      <c r="AF257" s="122"/>
      <c r="AG257" s="123"/>
      <c r="AH257" s="123"/>
      <c r="AI257" s="120"/>
      <c r="AJ257" s="117"/>
      <c r="AK257" s="26"/>
      <c r="AL257" s="309"/>
      <c r="AM257" s="126"/>
      <c r="AN257" s="127"/>
      <c r="AO257" s="95"/>
    </row>
    <row r="258" spans="2:41" ht="13.5" customHeight="1" x14ac:dyDescent="0.15">
      <c r="B258" s="84"/>
      <c r="C258" s="102" t="str">
        <f>IF(E257="","",IF(AND(OR(S257&lt;&gt;"",S258&lt;&gt;"",S259&lt;&gt;"",S260&lt;&gt;""),SUM(T257:T260)&lt;&gt;0,SUM(U257:U260)&lt;&gt;0,SUM(V257:V260)&lt;&gt;0,SUM(X257:X260)&lt;&gt;0),"〇","×"))</f>
        <v/>
      </c>
      <c r="D258" s="86"/>
      <c r="E258" s="158"/>
      <c r="F258" s="159"/>
      <c r="G258" s="165"/>
      <c r="H258" s="166"/>
      <c r="I258" s="166"/>
      <c r="J258" s="166"/>
      <c r="K258" s="167"/>
      <c r="L258" s="169"/>
      <c r="M258" s="169"/>
      <c r="N258" s="172"/>
      <c r="O258" s="173"/>
      <c r="P258" s="175"/>
      <c r="Q258" s="55"/>
      <c r="R258" s="177"/>
      <c r="S258" s="41"/>
      <c r="T258" s="44"/>
      <c r="U258" s="60"/>
      <c r="V258" s="60"/>
      <c r="W258" s="47"/>
      <c r="X258" s="60"/>
      <c r="Y258" s="57"/>
      <c r="Z258" s="180"/>
      <c r="AA258" s="182"/>
      <c r="AB258" s="124"/>
      <c r="AC258" s="125"/>
      <c r="AD258" s="125"/>
      <c r="AE258" s="121"/>
      <c r="AF258" s="124"/>
      <c r="AG258" s="125"/>
      <c r="AH258" s="125"/>
      <c r="AI258" s="121"/>
      <c r="AJ258" s="118"/>
      <c r="AK258" s="76"/>
      <c r="AL258" s="310"/>
      <c r="AM258" s="128"/>
      <c r="AN258" s="129"/>
      <c r="AO258" s="96"/>
    </row>
    <row r="259" spans="2:41" ht="13.5" customHeight="1" x14ac:dyDescent="0.35">
      <c r="C259" s="102" t="str">
        <f>IF(E257="","",IF(OR(AND(AB257&lt;&gt;"",AE257&lt;&gt;"",AB259&lt;&gt;"",AC259&lt;&gt;"",AD259&lt;&gt;"",AE259&lt;&gt;""),AND(AB257="",AE257="",AB259="",AC259="",AD259="",AE259="")),"〇","×"))</f>
        <v/>
      </c>
      <c r="D259" s="78"/>
      <c r="E259" s="158"/>
      <c r="F259" s="159"/>
      <c r="G259" s="130"/>
      <c r="H259" s="131"/>
      <c r="I259" s="131"/>
      <c r="J259" s="131"/>
      <c r="K259" s="132"/>
      <c r="L259" s="136"/>
      <c r="M259" s="137"/>
      <c r="N259" s="137"/>
      <c r="O259" s="138"/>
      <c r="P259" s="139"/>
      <c r="Q259" s="141"/>
      <c r="R259" s="177"/>
      <c r="S259" s="41"/>
      <c r="T259" s="44"/>
      <c r="U259" s="60"/>
      <c r="V259" s="60"/>
      <c r="W259" s="47"/>
      <c r="X259" s="60"/>
      <c r="Y259" s="57"/>
      <c r="Z259" s="57"/>
      <c r="AA259" s="143"/>
      <c r="AB259" s="80"/>
      <c r="AC259" s="81"/>
      <c r="AD259" s="82"/>
      <c r="AE259" s="82"/>
      <c r="AF259" s="80"/>
      <c r="AG259" s="81"/>
      <c r="AH259" s="82"/>
      <c r="AI259" s="82"/>
      <c r="AJ259" s="118"/>
      <c r="AK259" s="77"/>
      <c r="AL259" s="310"/>
      <c r="AM259" s="145"/>
      <c r="AN259" s="147"/>
      <c r="AO259" s="96"/>
    </row>
    <row r="260" spans="2:41" ht="13.5" customHeight="1" x14ac:dyDescent="0.15">
      <c r="C260" s="102" t="str">
        <f>IF(E257="","",IF(AND(AF257&lt;&gt;"",AI257&lt;&gt;"",AF259&lt;&gt;"",AG259&lt;&gt;"",AH259&lt;&gt;"",AI259&lt;&gt;""),"〇","×"))</f>
        <v/>
      </c>
      <c r="D260" s="86"/>
      <c r="E260" s="160"/>
      <c r="F260" s="161"/>
      <c r="G260" s="133"/>
      <c r="H260" s="134"/>
      <c r="I260" s="134"/>
      <c r="J260" s="134"/>
      <c r="K260" s="135"/>
      <c r="L260" s="149"/>
      <c r="M260" s="150"/>
      <c r="N260" s="150"/>
      <c r="O260" s="151"/>
      <c r="P260" s="140"/>
      <c r="Q260" s="142"/>
      <c r="R260" s="178"/>
      <c r="S260" s="42"/>
      <c r="T260" s="45"/>
      <c r="U260" s="61"/>
      <c r="V260" s="61"/>
      <c r="W260" s="48"/>
      <c r="X260" s="61"/>
      <c r="Y260" s="58"/>
      <c r="Z260" s="58"/>
      <c r="AA260" s="144"/>
      <c r="AB260" s="152"/>
      <c r="AC260" s="153"/>
      <c r="AD260" s="153"/>
      <c r="AE260" s="154"/>
      <c r="AF260" s="152"/>
      <c r="AG260" s="153"/>
      <c r="AH260" s="153"/>
      <c r="AI260" s="155"/>
      <c r="AJ260" s="119"/>
      <c r="AK260" s="307"/>
      <c r="AL260" s="308"/>
      <c r="AM260" s="146"/>
      <c r="AN260" s="148"/>
      <c r="AO260" s="98" t="str">
        <f>IF(AM259&lt;AN259,"トリップ値が大きすぎます",IF(AI259&lt;AN259,"許容電流値が不足しています",IF(AB257="","",IF(AE259&lt;AN259,"許容電流値が不足しています",""))))</f>
        <v/>
      </c>
    </row>
    <row r="261" spans="2:41" ht="13.5" customHeight="1" x14ac:dyDescent="0.35">
      <c r="B261" s="84"/>
      <c r="C261" s="100" t="str">
        <f>IF(E261="","",IF(OR(L261="",N261="",L263="",L264="",P261="",P263="",Q261="",AM261="",AM263="",AN263=""),"×","〇"))</f>
        <v/>
      </c>
      <c r="D261" s="11" t="str">
        <f>IF(AND(C261="〇",C262="〇",C263="〇",C264="〇"),"●",IF(OR(C261="",C262="",C263="",C264=""),"","×"))</f>
        <v/>
      </c>
      <c r="E261" s="156"/>
      <c r="F261" s="157"/>
      <c r="G261" s="162"/>
      <c r="H261" s="163"/>
      <c r="I261" s="163"/>
      <c r="J261" s="163"/>
      <c r="K261" s="164"/>
      <c r="L261" s="168"/>
      <c r="M261" s="168"/>
      <c r="N261" s="170"/>
      <c r="O261" s="171"/>
      <c r="P261" s="174"/>
      <c r="Q261" s="34"/>
      <c r="R261" s="176"/>
      <c r="S261" s="40"/>
      <c r="T261" s="43"/>
      <c r="U261" s="59"/>
      <c r="V261" s="59"/>
      <c r="W261" s="46"/>
      <c r="X261" s="59"/>
      <c r="Y261" s="56"/>
      <c r="Z261" s="179"/>
      <c r="AA261" s="181"/>
      <c r="AB261" s="122"/>
      <c r="AC261" s="123"/>
      <c r="AD261" s="123"/>
      <c r="AE261" s="120"/>
      <c r="AF261" s="122"/>
      <c r="AG261" s="123"/>
      <c r="AH261" s="123"/>
      <c r="AI261" s="120"/>
      <c r="AJ261" s="117"/>
      <c r="AK261" s="26"/>
      <c r="AL261" s="309"/>
      <c r="AM261" s="126"/>
      <c r="AN261" s="127"/>
      <c r="AO261" s="95"/>
    </row>
    <row r="262" spans="2:41" ht="13.5" customHeight="1" x14ac:dyDescent="0.15">
      <c r="B262" s="84"/>
      <c r="C262" s="102" t="str">
        <f>IF(E261="","",IF(AND(OR(S261&lt;&gt;"",S262&lt;&gt;"",S263&lt;&gt;"",S264&lt;&gt;""),SUM(T261:T264)&lt;&gt;0,SUM(U261:U264)&lt;&gt;0,SUM(V261:V264)&lt;&gt;0,SUM(X261:X264)&lt;&gt;0),"〇","×"))</f>
        <v/>
      </c>
      <c r="D262" s="86"/>
      <c r="E262" s="158"/>
      <c r="F262" s="159"/>
      <c r="G262" s="165"/>
      <c r="H262" s="166"/>
      <c r="I262" s="166"/>
      <c r="J262" s="166"/>
      <c r="K262" s="167"/>
      <c r="L262" s="169"/>
      <c r="M262" s="169"/>
      <c r="N262" s="172"/>
      <c r="O262" s="173"/>
      <c r="P262" s="175"/>
      <c r="Q262" s="55"/>
      <c r="R262" s="177"/>
      <c r="S262" s="41"/>
      <c r="T262" s="44"/>
      <c r="U262" s="60"/>
      <c r="V262" s="60"/>
      <c r="W262" s="47"/>
      <c r="X262" s="60"/>
      <c r="Y262" s="57"/>
      <c r="Z262" s="180"/>
      <c r="AA262" s="182"/>
      <c r="AB262" s="124"/>
      <c r="AC262" s="125"/>
      <c r="AD262" s="125"/>
      <c r="AE262" s="121"/>
      <c r="AF262" s="124"/>
      <c r="AG262" s="125"/>
      <c r="AH262" s="125"/>
      <c r="AI262" s="121"/>
      <c r="AJ262" s="118"/>
      <c r="AK262" s="76"/>
      <c r="AL262" s="310"/>
      <c r="AM262" s="128"/>
      <c r="AN262" s="129"/>
      <c r="AO262" s="96"/>
    </row>
    <row r="263" spans="2:41" ht="13.5" customHeight="1" x14ac:dyDescent="0.35">
      <c r="C263" s="102" t="str">
        <f>IF(E261="","",IF(OR(AND(AB261&lt;&gt;"",AE261&lt;&gt;"",AB263&lt;&gt;"",AC263&lt;&gt;"",AD263&lt;&gt;"",AE263&lt;&gt;""),AND(AB261="",AE261="",AB263="",AC263="",AD263="",AE263="")),"〇","×"))</f>
        <v/>
      </c>
      <c r="D263" s="78"/>
      <c r="E263" s="158"/>
      <c r="F263" s="159"/>
      <c r="G263" s="130"/>
      <c r="H263" s="131"/>
      <c r="I263" s="131"/>
      <c r="J263" s="131"/>
      <c r="K263" s="132"/>
      <c r="L263" s="136"/>
      <c r="M263" s="137"/>
      <c r="N263" s="137"/>
      <c r="O263" s="138"/>
      <c r="P263" s="139"/>
      <c r="Q263" s="141"/>
      <c r="R263" s="177"/>
      <c r="S263" s="41"/>
      <c r="T263" s="44"/>
      <c r="U263" s="60"/>
      <c r="V263" s="60"/>
      <c r="W263" s="47"/>
      <c r="X263" s="60"/>
      <c r="Y263" s="57"/>
      <c r="Z263" s="57"/>
      <c r="AA263" s="143"/>
      <c r="AB263" s="80"/>
      <c r="AC263" s="81"/>
      <c r="AD263" s="82"/>
      <c r="AE263" s="82"/>
      <c r="AF263" s="80"/>
      <c r="AG263" s="81"/>
      <c r="AH263" s="82"/>
      <c r="AI263" s="82"/>
      <c r="AJ263" s="118"/>
      <c r="AK263" s="77"/>
      <c r="AL263" s="310"/>
      <c r="AM263" s="145"/>
      <c r="AN263" s="147"/>
      <c r="AO263" s="96"/>
    </row>
    <row r="264" spans="2:41" ht="13.5" customHeight="1" x14ac:dyDescent="0.15">
      <c r="C264" s="102" t="str">
        <f>IF(E261="","",IF(AND(AF261&lt;&gt;"",AI261&lt;&gt;"",AF263&lt;&gt;"",AG263&lt;&gt;"",AH263&lt;&gt;"",AI263&lt;&gt;""),"〇","×"))</f>
        <v/>
      </c>
      <c r="D264" s="86"/>
      <c r="E264" s="160"/>
      <c r="F264" s="161"/>
      <c r="G264" s="133"/>
      <c r="H264" s="134"/>
      <c r="I264" s="134"/>
      <c r="J264" s="134"/>
      <c r="K264" s="135"/>
      <c r="L264" s="149"/>
      <c r="M264" s="150"/>
      <c r="N264" s="150"/>
      <c r="O264" s="151"/>
      <c r="P264" s="140"/>
      <c r="Q264" s="142"/>
      <c r="R264" s="178"/>
      <c r="S264" s="42"/>
      <c r="T264" s="45"/>
      <c r="U264" s="61"/>
      <c r="V264" s="61"/>
      <c r="W264" s="48"/>
      <c r="X264" s="61"/>
      <c r="Y264" s="58"/>
      <c r="Z264" s="58"/>
      <c r="AA264" s="144"/>
      <c r="AB264" s="152"/>
      <c r="AC264" s="153"/>
      <c r="AD264" s="153"/>
      <c r="AE264" s="154"/>
      <c r="AF264" s="152"/>
      <c r="AG264" s="153"/>
      <c r="AH264" s="153"/>
      <c r="AI264" s="155"/>
      <c r="AJ264" s="119"/>
      <c r="AK264" s="307"/>
      <c r="AL264" s="308"/>
      <c r="AM264" s="146"/>
      <c r="AN264" s="148"/>
      <c r="AO264" s="98" t="str">
        <f>IF(AM263&lt;AN263,"トリップ値が大きすぎます",IF(AI263&lt;AN263,"許容電流値が不足しています",IF(AB261="","",IF(AE263&lt;AN263,"許容電流値が不足しています",""))))</f>
        <v/>
      </c>
    </row>
    <row r="265" spans="2:41" ht="13.5" customHeight="1" x14ac:dyDescent="0.35">
      <c r="B265" s="84"/>
      <c r="C265" s="100" t="str">
        <f>IF(E265="","",IF(OR(L265="",N265="",L267="",L268="",P265="",P267="",Q265="",AM265="",AM267="",AN267=""),"×","〇"))</f>
        <v/>
      </c>
      <c r="D265" s="11" t="str">
        <f>IF(AND(C265="〇",C266="〇",C267="〇",C268="〇"),"●",IF(OR(C265="",C266="",C267="",C268=""),"","×"))</f>
        <v/>
      </c>
      <c r="E265" s="156"/>
      <c r="F265" s="157"/>
      <c r="G265" s="162"/>
      <c r="H265" s="163"/>
      <c r="I265" s="163"/>
      <c r="J265" s="163"/>
      <c r="K265" s="164"/>
      <c r="L265" s="168"/>
      <c r="M265" s="168"/>
      <c r="N265" s="170"/>
      <c r="O265" s="171"/>
      <c r="P265" s="174"/>
      <c r="Q265" s="34"/>
      <c r="R265" s="176"/>
      <c r="S265" s="40"/>
      <c r="T265" s="43"/>
      <c r="U265" s="59"/>
      <c r="V265" s="59"/>
      <c r="W265" s="46"/>
      <c r="X265" s="59"/>
      <c r="Y265" s="56"/>
      <c r="Z265" s="179"/>
      <c r="AA265" s="181"/>
      <c r="AB265" s="122"/>
      <c r="AC265" s="123"/>
      <c r="AD265" s="123"/>
      <c r="AE265" s="120"/>
      <c r="AF265" s="122"/>
      <c r="AG265" s="123"/>
      <c r="AH265" s="123"/>
      <c r="AI265" s="120"/>
      <c r="AJ265" s="117"/>
      <c r="AK265" s="26"/>
      <c r="AL265" s="309"/>
      <c r="AM265" s="126"/>
      <c r="AN265" s="127"/>
      <c r="AO265" s="95"/>
    </row>
    <row r="266" spans="2:41" ht="13.5" customHeight="1" x14ac:dyDescent="0.15">
      <c r="B266" s="84"/>
      <c r="C266" s="102" t="str">
        <f>IF(E265="","",IF(AND(OR(S265&lt;&gt;"",S266&lt;&gt;"",S267&lt;&gt;"",S268&lt;&gt;""),SUM(T265:T268)&lt;&gt;0,SUM(U265:U268)&lt;&gt;0,SUM(V265:V268)&lt;&gt;0,SUM(X265:X268)&lt;&gt;0),"〇","×"))</f>
        <v/>
      </c>
      <c r="D266" s="86"/>
      <c r="E266" s="158"/>
      <c r="F266" s="159"/>
      <c r="G266" s="165"/>
      <c r="H266" s="166"/>
      <c r="I266" s="166"/>
      <c r="J266" s="166"/>
      <c r="K266" s="167"/>
      <c r="L266" s="169"/>
      <c r="M266" s="169"/>
      <c r="N266" s="172"/>
      <c r="O266" s="173"/>
      <c r="P266" s="175"/>
      <c r="Q266" s="55"/>
      <c r="R266" s="177"/>
      <c r="S266" s="41"/>
      <c r="T266" s="44"/>
      <c r="U266" s="60"/>
      <c r="V266" s="60"/>
      <c r="W266" s="47"/>
      <c r="X266" s="60"/>
      <c r="Y266" s="57"/>
      <c r="Z266" s="180"/>
      <c r="AA266" s="182"/>
      <c r="AB266" s="124"/>
      <c r="AC266" s="125"/>
      <c r="AD266" s="125"/>
      <c r="AE266" s="121"/>
      <c r="AF266" s="124"/>
      <c r="AG266" s="125"/>
      <c r="AH266" s="125"/>
      <c r="AI266" s="121"/>
      <c r="AJ266" s="118"/>
      <c r="AK266" s="76"/>
      <c r="AL266" s="310"/>
      <c r="AM266" s="128"/>
      <c r="AN266" s="129"/>
      <c r="AO266" s="96"/>
    </row>
    <row r="267" spans="2:41" ht="13.5" customHeight="1" x14ac:dyDescent="0.35">
      <c r="C267" s="102" t="str">
        <f>IF(E265="","",IF(OR(AND(AB265&lt;&gt;"",AE265&lt;&gt;"",AB267&lt;&gt;"",AC267&lt;&gt;"",AD267&lt;&gt;"",AE267&lt;&gt;""),AND(AB265="",AE265="",AB267="",AC267="",AD267="",AE267="")),"〇","×"))</f>
        <v/>
      </c>
      <c r="D267" s="78"/>
      <c r="E267" s="158"/>
      <c r="F267" s="159"/>
      <c r="G267" s="130"/>
      <c r="H267" s="131"/>
      <c r="I267" s="131"/>
      <c r="J267" s="131"/>
      <c r="K267" s="132"/>
      <c r="L267" s="136"/>
      <c r="M267" s="137"/>
      <c r="N267" s="137"/>
      <c r="O267" s="138"/>
      <c r="P267" s="139"/>
      <c r="Q267" s="141"/>
      <c r="R267" s="177"/>
      <c r="S267" s="41"/>
      <c r="T267" s="44"/>
      <c r="U267" s="60"/>
      <c r="V267" s="60"/>
      <c r="W267" s="47"/>
      <c r="X267" s="60"/>
      <c r="Y267" s="57"/>
      <c r="Z267" s="57"/>
      <c r="AA267" s="143"/>
      <c r="AB267" s="80"/>
      <c r="AC267" s="81"/>
      <c r="AD267" s="82"/>
      <c r="AE267" s="82"/>
      <c r="AF267" s="80"/>
      <c r="AG267" s="81"/>
      <c r="AH267" s="82"/>
      <c r="AI267" s="82"/>
      <c r="AJ267" s="118"/>
      <c r="AK267" s="77"/>
      <c r="AL267" s="310"/>
      <c r="AM267" s="145"/>
      <c r="AN267" s="147"/>
      <c r="AO267" s="96"/>
    </row>
    <row r="268" spans="2:41" ht="13.5" customHeight="1" x14ac:dyDescent="0.15">
      <c r="C268" s="102" t="str">
        <f>IF(E265="","",IF(AND(AF265&lt;&gt;"",AI265&lt;&gt;"",AF267&lt;&gt;"",AG267&lt;&gt;"",AH267&lt;&gt;"",AI267&lt;&gt;""),"〇","×"))</f>
        <v/>
      </c>
      <c r="D268" s="86"/>
      <c r="E268" s="160"/>
      <c r="F268" s="161"/>
      <c r="G268" s="133"/>
      <c r="H268" s="134"/>
      <c r="I268" s="134"/>
      <c r="J268" s="134"/>
      <c r="K268" s="135"/>
      <c r="L268" s="149"/>
      <c r="M268" s="150"/>
      <c r="N268" s="150"/>
      <c r="O268" s="151"/>
      <c r="P268" s="140"/>
      <c r="Q268" s="142"/>
      <c r="R268" s="178"/>
      <c r="S268" s="42"/>
      <c r="T268" s="45"/>
      <c r="U268" s="61"/>
      <c r="V268" s="61"/>
      <c r="W268" s="48"/>
      <c r="X268" s="61"/>
      <c r="Y268" s="58"/>
      <c r="Z268" s="58"/>
      <c r="AA268" s="144"/>
      <c r="AB268" s="152"/>
      <c r="AC268" s="153"/>
      <c r="AD268" s="153"/>
      <c r="AE268" s="154"/>
      <c r="AF268" s="152"/>
      <c r="AG268" s="153"/>
      <c r="AH268" s="153"/>
      <c r="AI268" s="155"/>
      <c r="AJ268" s="119"/>
      <c r="AK268" s="307"/>
      <c r="AL268" s="308"/>
      <c r="AM268" s="146"/>
      <c r="AN268" s="148"/>
      <c r="AO268" s="98" t="str">
        <f>IF(AM267&lt;AN267,"トリップ値が大きすぎます",IF(AI267&lt;AN267,"許容電流値が不足しています",IF(AB265="","",IF(AE267&lt;AN267,"許容電流値が不足しています",""))))</f>
        <v/>
      </c>
    </row>
    <row r="269" spans="2:41" ht="13.5" customHeight="1" x14ac:dyDescent="0.35">
      <c r="B269" s="84"/>
      <c r="C269" s="100" t="str">
        <f>IF(E269="","",IF(OR(L269="",N269="",L271="",L272="",P269="",P271="",Q269="",AM269="",AM271="",AN271=""),"×","〇"))</f>
        <v/>
      </c>
      <c r="D269" s="11" t="str">
        <f>IF(AND(C269="〇",C270="〇",C271="〇",C272="〇"),"●",IF(OR(C269="",C270="",C271="",C272=""),"","×"))</f>
        <v/>
      </c>
      <c r="E269" s="156"/>
      <c r="F269" s="157"/>
      <c r="G269" s="162"/>
      <c r="H269" s="163"/>
      <c r="I269" s="163"/>
      <c r="J269" s="163"/>
      <c r="K269" s="164"/>
      <c r="L269" s="168"/>
      <c r="M269" s="168"/>
      <c r="N269" s="170"/>
      <c r="O269" s="171"/>
      <c r="P269" s="174"/>
      <c r="Q269" s="34"/>
      <c r="R269" s="176"/>
      <c r="S269" s="40"/>
      <c r="T269" s="43"/>
      <c r="U269" s="59"/>
      <c r="V269" s="59"/>
      <c r="W269" s="46"/>
      <c r="X269" s="59"/>
      <c r="Y269" s="56"/>
      <c r="Z269" s="179"/>
      <c r="AA269" s="181"/>
      <c r="AB269" s="122"/>
      <c r="AC269" s="123"/>
      <c r="AD269" s="123"/>
      <c r="AE269" s="120"/>
      <c r="AF269" s="122"/>
      <c r="AG269" s="123"/>
      <c r="AH269" s="123"/>
      <c r="AI269" s="120"/>
      <c r="AJ269" s="117"/>
      <c r="AK269" s="26"/>
      <c r="AL269" s="309"/>
      <c r="AM269" s="126"/>
      <c r="AN269" s="127"/>
      <c r="AO269" s="95"/>
    </row>
    <row r="270" spans="2:41" ht="13.5" customHeight="1" x14ac:dyDescent="0.15">
      <c r="B270" s="84"/>
      <c r="C270" s="102" t="str">
        <f>IF(E269="","",IF(AND(OR(S269&lt;&gt;"",S270&lt;&gt;"",S271&lt;&gt;"",S272&lt;&gt;""),SUM(T269:T272)&lt;&gt;0,SUM(U269:U272)&lt;&gt;0,SUM(V269:V272)&lt;&gt;0,SUM(X269:X272)&lt;&gt;0),"〇","×"))</f>
        <v/>
      </c>
      <c r="D270" s="86"/>
      <c r="E270" s="158"/>
      <c r="F270" s="159"/>
      <c r="G270" s="165"/>
      <c r="H270" s="166"/>
      <c r="I270" s="166"/>
      <c r="J270" s="166"/>
      <c r="K270" s="167"/>
      <c r="L270" s="169"/>
      <c r="M270" s="169"/>
      <c r="N270" s="172"/>
      <c r="O270" s="173"/>
      <c r="P270" s="175"/>
      <c r="Q270" s="55"/>
      <c r="R270" s="177"/>
      <c r="S270" s="41"/>
      <c r="T270" s="44"/>
      <c r="U270" s="60"/>
      <c r="V270" s="60"/>
      <c r="W270" s="47"/>
      <c r="X270" s="60"/>
      <c r="Y270" s="57"/>
      <c r="Z270" s="180"/>
      <c r="AA270" s="182"/>
      <c r="AB270" s="124"/>
      <c r="AC270" s="125"/>
      <c r="AD270" s="125"/>
      <c r="AE270" s="121"/>
      <c r="AF270" s="124"/>
      <c r="AG270" s="125"/>
      <c r="AH270" s="125"/>
      <c r="AI270" s="121"/>
      <c r="AJ270" s="118"/>
      <c r="AK270" s="76"/>
      <c r="AL270" s="310"/>
      <c r="AM270" s="128"/>
      <c r="AN270" s="129"/>
      <c r="AO270" s="96"/>
    </row>
    <row r="271" spans="2:41" ht="13.5" customHeight="1" x14ac:dyDescent="0.35">
      <c r="C271" s="102" t="str">
        <f>IF(E269="","",IF(OR(AND(AB269&lt;&gt;"",AE269&lt;&gt;"",AB271&lt;&gt;"",AC271&lt;&gt;"",AD271&lt;&gt;"",AE271&lt;&gt;""),AND(AB269="",AE269="",AB271="",AC271="",AD271="",AE271="")),"〇","×"))</f>
        <v/>
      </c>
      <c r="D271" s="78"/>
      <c r="E271" s="158"/>
      <c r="F271" s="159"/>
      <c r="G271" s="130"/>
      <c r="H271" s="131"/>
      <c r="I271" s="131"/>
      <c r="J271" s="131"/>
      <c r="K271" s="132"/>
      <c r="L271" s="136"/>
      <c r="M271" s="137"/>
      <c r="N271" s="137"/>
      <c r="O271" s="138"/>
      <c r="P271" s="139"/>
      <c r="Q271" s="141"/>
      <c r="R271" s="177"/>
      <c r="S271" s="41"/>
      <c r="T271" s="44"/>
      <c r="U271" s="60"/>
      <c r="V271" s="60"/>
      <c r="W271" s="47"/>
      <c r="X271" s="60"/>
      <c r="Y271" s="57"/>
      <c r="Z271" s="57"/>
      <c r="AA271" s="143"/>
      <c r="AB271" s="80"/>
      <c r="AC271" s="81"/>
      <c r="AD271" s="82"/>
      <c r="AE271" s="82"/>
      <c r="AF271" s="80"/>
      <c r="AG271" s="81"/>
      <c r="AH271" s="82"/>
      <c r="AI271" s="82"/>
      <c r="AJ271" s="118"/>
      <c r="AK271" s="77"/>
      <c r="AL271" s="310"/>
      <c r="AM271" s="145"/>
      <c r="AN271" s="147"/>
      <c r="AO271" s="96"/>
    </row>
    <row r="272" spans="2:41" ht="13.5" customHeight="1" x14ac:dyDescent="0.15">
      <c r="C272" s="102" t="str">
        <f>IF(E269="","",IF(AND(AF269&lt;&gt;"",AI269&lt;&gt;"",AF271&lt;&gt;"",AG271&lt;&gt;"",AH271&lt;&gt;"",AI271&lt;&gt;""),"〇","×"))</f>
        <v/>
      </c>
      <c r="D272" s="86"/>
      <c r="E272" s="160"/>
      <c r="F272" s="161"/>
      <c r="G272" s="133"/>
      <c r="H272" s="134"/>
      <c r="I272" s="134"/>
      <c r="J272" s="134"/>
      <c r="K272" s="135"/>
      <c r="L272" s="149"/>
      <c r="M272" s="150"/>
      <c r="N272" s="150"/>
      <c r="O272" s="151"/>
      <c r="P272" s="140"/>
      <c r="Q272" s="142"/>
      <c r="R272" s="178"/>
      <c r="S272" s="42"/>
      <c r="T272" s="45"/>
      <c r="U272" s="61"/>
      <c r="V272" s="61"/>
      <c r="W272" s="48"/>
      <c r="X272" s="61"/>
      <c r="Y272" s="58"/>
      <c r="Z272" s="58"/>
      <c r="AA272" s="144"/>
      <c r="AB272" s="152"/>
      <c r="AC272" s="153"/>
      <c r="AD272" s="153"/>
      <c r="AE272" s="154"/>
      <c r="AF272" s="152"/>
      <c r="AG272" s="153"/>
      <c r="AH272" s="153"/>
      <c r="AI272" s="155"/>
      <c r="AJ272" s="119"/>
      <c r="AK272" s="307"/>
      <c r="AL272" s="308"/>
      <c r="AM272" s="146"/>
      <c r="AN272" s="148"/>
      <c r="AO272" s="98" t="str">
        <f>IF(AM271&lt;AN271,"トリップ値が大きすぎます",IF(AI271&lt;AN271,"許容電流値が不足しています",IF(AB269="","",IF(AE271&lt;AN271,"許容電流値が不足しています",""))))</f>
        <v/>
      </c>
    </row>
    <row r="273" spans="2:41" ht="13.5" customHeight="1" x14ac:dyDescent="0.35">
      <c r="B273" s="84"/>
      <c r="C273" s="100" t="str">
        <f>IF(E273="","",IF(OR(L273="",N273="",L275="",L276="",P273="",P275="",Q273="",AM273="",AM275="",AN275=""),"×","〇"))</f>
        <v/>
      </c>
      <c r="D273" s="11" t="str">
        <f>IF(AND(C273="〇",C274="〇",C275="〇",C276="〇"),"●",IF(OR(C273="",C274="",C275="",C276=""),"","×"))</f>
        <v/>
      </c>
      <c r="E273" s="156"/>
      <c r="F273" s="157"/>
      <c r="G273" s="162"/>
      <c r="H273" s="163"/>
      <c r="I273" s="163"/>
      <c r="J273" s="163"/>
      <c r="K273" s="164"/>
      <c r="L273" s="168"/>
      <c r="M273" s="168"/>
      <c r="N273" s="170"/>
      <c r="O273" s="171"/>
      <c r="P273" s="174"/>
      <c r="Q273" s="34"/>
      <c r="R273" s="176"/>
      <c r="S273" s="40"/>
      <c r="T273" s="43"/>
      <c r="U273" s="59"/>
      <c r="V273" s="59"/>
      <c r="W273" s="46"/>
      <c r="X273" s="59"/>
      <c r="Y273" s="56"/>
      <c r="Z273" s="179"/>
      <c r="AA273" s="181"/>
      <c r="AB273" s="122"/>
      <c r="AC273" s="123"/>
      <c r="AD273" s="123"/>
      <c r="AE273" s="120"/>
      <c r="AF273" s="122"/>
      <c r="AG273" s="123"/>
      <c r="AH273" s="123"/>
      <c r="AI273" s="120"/>
      <c r="AJ273" s="117"/>
      <c r="AK273" s="26"/>
      <c r="AL273" s="309"/>
      <c r="AM273" s="126"/>
      <c r="AN273" s="127"/>
      <c r="AO273" s="95"/>
    </row>
    <row r="274" spans="2:41" ht="13.5" customHeight="1" x14ac:dyDescent="0.15">
      <c r="B274" s="84"/>
      <c r="C274" s="102" t="str">
        <f>IF(E273="","",IF(AND(OR(S273&lt;&gt;"",S274&lt;&gt;"",S275&lt;&gt;"",S276&lt;&gt;""),SUM(T273:T276)&lt;&gt;0,SUM(U273:U276)&lt;&gt;0,SUM(V273:V276)&lt;&gt;0,SUM(X273:X276)&lt;&gt;0),"〇","×"))</f>
        <v/>
      </c>
      <c r="D274" s="86"/>
      <c r="E274" s="158"/>
      <c r="F274" s="159"/>
      <c r="G274" s="165"/>
      <c r="H274" s="166"/>
      <c r="I274" s="166"/>
      <c r="J274" s="166"/>
      <c r="K274" s="167"/>
      <c r="L274" s="169"/>
      <c r="M274" s="169"/>
      <c r="N274" s="172"/>
      <c r="O274" s="173"/>
      <c r="P274" s="175"/>
      <c r="Q274" s="55"/>
      <c r="R274" s="177"/>
      <c r="S274" s="41"/>
      <c r="T274" s="44"/>
      <c r="U274" s="60"/>
      <c r="V274" s="60"/>
      <c r="W274" s="47"/>
      <c r="X274" s="60"/>
      <c r="Y274" s="57"/>
      <c r="Z274" s="180"/>
      <c r="AA274" s="182"/>
      <c r="AB274" s="124"/>
      <c r="AC274" s="125"/>
      <c r="AD274" s="125"/>
      <c r="AE274" s="121"/>
      <c r="AF274" s="124"/>
      <c r="AG274" s="125"/>
      <c r="AH274" s="125"/>
      <c r="AI274" s="121"/>
      <c r="AJ274" s="118"/>
      <c r="AK274" s="76"/>
      <c r="AL274" s="310"/>
      <c r="AM274" s="128"/>
      <c r="AN274" s="129"/>
      <c r="AO274" s="96"/>
    </row>
    <row r="275" spans="2:41" ht="13.5" customHeight="1" x14ac:dyDescent="0.35">
      <c r="C275" s="102" t="str">
        <f>IF(E273="","",IF(OR(AND(AB273&lt;&gt;"",AE273&lt;&gt;"",AB275&lt;&gt;"",AC275&lt;&gt;"",AD275&lt;&gt;"",AE275&lt;&gt;""),AND(AB273="",AE273="",AB275="",AC275="",AD275="",AE275="")),"〇","×"))</f>
        <v/>
      </c>
      <c r="D275" s="78"/>
      <c r="E275" s="158"/>
      <c r="F275" s="159"/>
      <c r="G275" s="130"/>
      <c r="H275" s="131"/>
      <c r="I275" s="131"/>
      <c r="J275" s="131"/>
      <c r="K275" s="132"/>
      <c r="L275" s="136"/>
      <c r="M275" s="137"/>
      <c r="N275" s="137"/>
      <c r="O275" s="138"/>
      <c r="P275" s="139"/>
      <c r="Q275" s="141"/>
      <c r="R275" s="177"/>
      <c r="S275" s="41"/>
      <c r="T275" s="44"/>
      <c r="U275" s="60"/>
      <c r="V275" s="60"/>
      <c r="W275" s="47"/>
      <c r="X275" s="60"/>
      <c r="Y275" s="57"/>
      <c r="Z275" s="57"/>
      <c r="AA275" s="143"/>
      <c r="AB275" s="80"/>
      <c r="AC275" s="81"/>
      <c r="AD275" s="82"/>
      <c r="AE275" s="82"/>
      <c r="AF275" s="80"/>
      <c r="AG275" s="81"/>
      <c r="AH275" s="82"/>
      <c r="AI275" s="82"/>
      <c r="AJ275" s="118"/>
      <c r="AK275" s="77"/>
      <c r="AL275" s="310"/>
      <c r="AM275" s="145"/>
      <c r="AN275" s="147"/>
      <c r="AO275" s="96"/>
    </row>
    <row r="276" spans="2:41" ht="13.5" customHeight="1" x14ac:dyDescent="0.15">
      <c r="C276" s="102" t="str">
        <f>IF(E273="","",IF(AND(AF273&lt;&gt;"",AI273&lt;&gt;"",AF275&lt;&gt;"",AG275&lt;&gt;"",AH275&lt;&gt;"",AI275&lt;&gt;""),"〇","×"))</f>
        <v/>
      </c>
      <c r="D276" s="86"/>
      <c r="E276" s="160"/>
      <c r="F276" s="161"/>
      <c r="G276" s="133"/>
      <c r="H276" s="134"/>
      <c r="I276" s="134"/>
      <c r="J276" s="134"/>
      <c r="K276" s="135"/>
      <c r="L276" s="149"/>
      <c r="M276" s="150"/>
      <c r="N276" s="150"/>
      <c r="O276" s="151"/>
      <c r="P276" s="140"/>
      <c r="Q276" s="142"/>
      <c r="R276" s="178"/>
      <c r="S276" s="42"/>
      <c r="T276" s="45"/>
      <c r="U276" s="61"/>
      <c r="V276" s="61"/>
      <c r="W276" s="48"/>
      <c r="X276" s="61"/>
      <c r="Y276" s="58"/>
      <c r="Z276" s="58"/>
      <c r="AA276" s="144"/>
      <c r="AB276" s="152"/>
      <c r="AC276" s="153"/>
      <c r="AD276" s="153"/>
      <c r="AE276" s="154"/>
      <c r="AF276" s="152"/>
      <c r="AG276" s="153"/>
      <c r="AH276" s="153"/>
      <c r="AI276" s="155"/>
      <c r="AJ276" s="119"/>
      <c r="AK276" s="307"/>
      <c r="AL276" s="308"/>
      <c r="AM276" s="146"/>
      <c r="AN276" s="148"/>
      <c r="AO276" s="98" t="str">
        <f>IF(AM275&lt;AN275,"トリップ値が大きすぎます",IF(AI275&lt;AN275,"許容電流値が不足しています",IF(AB273="","",IF(AE275&lt;AN275,"許容電流値が不足しています",""))))</f>
        <v/>
      </c>
    </row>
  </sheetData>
  <sheetProtection password="B220" sheet="1" objects="1" scenarios="1"/>
  <mergeCells count="1615">
    <mergeCell ref="AK191:AL191"/>
    <mergeCell ref="AL193:AL194"/>
    <mergeCell ref="AK195:AL195"/>
    <mergeCell ref="AL197:AL198"/>
    <mergeCell ref="AK199:AL199"/>
    <mergeCell ref="AL201:AL202"/>
    <mergeCell ref="AK203:AL203"/>
    <mergeCell ref="AL205:AL206"/>
    <mergeCell ref="AK207:AL207"/>
    <mergeCell ref="AL214:AL215"/>
    <mergeCell ref="AK216:AL216"/>
    <mergeCell ref="AL218:AL219"/>
    <mergeCell ref="AK220:AL220"/>
    <mergeCell ref="AL222:AL223"/>
    <mergeCell ref="AK224:AL224"/>
    <mergeCell ref="AL226:AL227"/>
    <mergeCell ref="AK228:AL228"/>
    <mergeCell ref="AK151:AL151"/>
    <mergeCell ref="AL153:AL154"/>
    <mergeCell ref="AK155:AL155"/>
    <mergeCell ref="AL157:AL158"/>
    <mergeCell ref="AK159:AL159"/>
    <mergeCell ref="AL161:AL162"/>
    <mergeCell ref="AK163:AL163"/>
    <mergeCell ref="AL165:AL166"/>
    <mergeCell ref="AK167:AL167"/>
    <mergeCell ref="AL169:AL170"/>
    <mergeCell ref="AK171:AL171"/>
    <mergeCell ref="AL173:AL174"/>
    <mergeCell ref="AK175:AL175"/>
    <mergeCell ref="AL177:AL178"/>
    <mergeCell ref="AK179:AL179"/>
    <mergeCell ref="AL181:AL182"/>
    <mergeCell ref="AK183:AL183"/>
    <mergeCell ref="AL28:AL29"/>
    <mergeCell ref="AK30:AL30"/>
    <mergeCell ref="AL32:AL33"/>
    <mergeCell ref="AK34:AL34"/>
    <mergeCell ref="AL36:AL37"/>
    <mergeCell ref="AK38:AL38"/>
    <mergeCell ref="AL40:AL41"/>
    <mergeCell ref="AK42:AL42"/>
    <mergeCell ref="AL44:AL45"/>
    <mergeCell ref="AK46:AL46"/>
    <mergeCell ref="AL48:AL49"/>
    <mergeCell ref="AK50:AL50"/>
    <mergeCell ref="AL76:AL77"/>
    <mergeCell ref="AK78:AL78"/>
    <mergeCell ref="AL80:AL81"/>
    <mergeCell ref="AK82:AL82"/>
    <mergeCell ref="AL84:AL85"/>
    <mergeCell ref="AM13:AM14"/>
    <mergeCell ref="AN17:AN18"/>
    <mergeCell ref="AI19:AI20"/>
    <mergeCell ref="AM19:AN20"/>
    <mergeCell ref="AI23:AI24"/>
    <mergeCell ref="AM23:AN24"/>
    <mergeCell ref="AM25:AM26"/>
    <mergeCell ref="AL12:AL13"/>
    <mergeCell ref="AK14:AL14"/>
    <mergeCell ref="AL16:AL17"/>
    <mergeCell ref="AK18:AL18"/>
    <mergeCell ref="AL20:AL21"/>
    <mergeCell ref="AK22:AL22"/>
    <mergeCell ref="AL24:AL25"/>
    <mergeCell ref="AK26:AL26"/>
    <mergeCell ref="AB8:AB9"/>
    <mergeCell ref="AE8:AE9"/>
    <mergeCell ref="AI8:AI9"/>
    <mergeCell ref="S5:AA5"/>
    <mergeCell ref="AB5:AI5"/>
    <mergeCell ref="AK6:AL6"/>
    <mergeCell ref="AB7:AD7"/>
    <mergeCell ref="AB11:AD12"/>
    <mergeCell ref="Y3:AA3"/>
    <mergeCell ref="AE2:AH4"/>
    <mergeCell ref="AM3:AN3"/>
    <mergeCell ref="AO6:AO10"/>
    <mergeCell ref="AK10:AL10"/>
    <mergeCell ref="T8:T9"/>
    <mergeCell ref="U8:U9"/>
    <mergeCell ref="V8:V9"/>
    <mergeCell ref="AM6:AN6"/>
    <mergeCell ref="AM7:AN8"/>
    <mergeCell ref="AM9:AN9"/>
    <mergeCell ref="AM11:AN12"/>
    <mergeCell ref="E6:F10"/>
    <mergeCell ref="G13:K14"/>
    <mergeCell ref="G11:K12"/>
    <mergeCell ref="E11:F14"/>
    <mergeCell ref="L7:M8"/>
    <mergeCell ref="N8:O8"/>
    <mergeCell ref="L9:O9"/>
    <mergeCell ref="L10:O10"/>
    <mergeCell ref="L13:O13"/>
    <mergeCell ref="L14:O14"/>
    <mergeCell ref="L6:O6"/>
    <mergeCell ref="N7:O7"/>
    <mergeCell ref="L11:M12"/>
    <mergeCell ref="N11:O12"/>
    <mergeCell ref="G6:K10"/>
    <mergeCell ref="R3:S3"/>
    <mergeCell ref="U3:X3"/>
    <mergeCell ref="AE11:AE12"/>
    <mergeCell ref="AB14:AE14"/>
    <mergeCell ref="AB10:AE10"/>
    <mergeCell ref="AB6:AE6"/>
    <mergeCell ref="AF6:AI6"/>
    <mergeCell ref="AF7:AH7"/>
    <mergeCell ref="AF8:AF9"/>
    <mergeCell ref="AF10:AI10"/>
    <mergeCell ref="AF11:AH12"/>
    <mergeCell ref="AI11:AI12"/>
    <mergeCell ref="AF14:AI14"/>
    <mergeCell ref="E5:R5"/>
    <mergeCell ref="S8:S10"/>
    <mergeCell ref="W8:W10"/>
    <mergeCell ref="G19:K20"/>
    <mergeCell ref="P19:P20"/>
    <mergeCell ref="R19:R22"/>
    <mergeCell ref="Z19:Z20"/>
    <mergeCell ref="AA19:AA20"/>
    <mergeCell ref="AB19:AD20"/>
    <mergeCell ref="AE19:AE20"/>
    <mergeCell ref="AF19:AH20"/>
    <mergeCell ref="G21:K22"/>
    <mergeCell ref="L19:M20"/>
    <mergeCell ref="N19:O20"/>
    <mergeCell ref="L18:O18"/>
    <mergeCell ref="AB18:AE18"/>
    <mergeCell ref="AF18:AI18"/>
    <mergeCell ref="E2:N4"/>
    <mergeCell ref="L15:M16"/>
    <mergeCell ref="N15:O16"/>
    <mergeCell ref="P8:P9"/>
    <mergeCell ref="P11:P12"/>
    <mergeCell ref="P13:P14"/>
    <mergeCell ref="Q13:Q14"/>
    <mergeCell ref="P7:Q7"/>
    <mergeCell ref="R8:R9"/>
    <mergeCell ref="R11:R14"/>
    <mergeCell ref="P6:R6"/>
    <mergeCell ref="X8:X10"/>
    <mergeCell ref="Y8:Y10"/>
    <mergeCell ref="Z11:Z12"/>
    <mergeCell ref="S7:Z7"/>
    <mergeCell ref="S6:AA6"/>
    <mergeCell ref="AA11:AA12"/>
    <mergeCell ref="AA13:AA14"/>
    <mergeCell ref="AA17:AA18"/>
    <mergeCell ref="AM17:AM18"/>
    <mergeCell ref="E68:H69"/>
    <mergeCell ref="AN13:AN14"/>
    <mergeCell ref="L35:M36"/>
    <mergeCell ref="N35:O36"/>
    <mergeCell ref="E35:F38"/>
    <mergeCell ref="G35:K36"/>
    <mergeCell ref="P35:P36"/>
    <mergeCell ref="E39:F42"/>
    <mergeCell ref="G39:K40"/>
    <mergeCell ref="L39:M40"/>
    <mergeCell ref="N39:O40"/>
    <mergeCell ref="P39:P40"/>
    <mergeCell ref="G41:K42"/>
    <mergeCell ref="L41:O41"/>
    <mergeCell ref="P41:P42"/>
    <mergeCell ref="Q41:Q42"/>
    <mergeCell ref="L42:O42"/>
    <mergeCell ref="R35:R38"/>
    <mergeCell ref="Z35:Z36"/>
    <mergeCell ref="L31:M32"/>
    <mergeCell ref="N31:O32"/>
    <mergeCell ref="L30:O30"/>
    <mergeCell ref="AB30:AE30"/>
    <mergeCell ref="L27:M28"/>
    <mergeCell ref="N27:O28"/>
    <mergeCell ref="L23:M24"/>
    <mergeCell ref="N23:O24"/>
    <mergeCell ref="E19:F22"/>
    <mergeCell ref="AF23:AH24"/>
    <mergeCell ref="G25:K26"/>
    <mergeCell ref="L25:O25"/>
    <mergeCell ref="P25:P26"/>
    <mergeCell ref="Q25:Q26"/>
    <mergeCell ref="AA25:AA26"/>
    <mergeCell ref="L21:O21"/>
    <mergeCell ref="P21:P22"/>
    <mergeCell ref="Q21:Q22"/>
    <mergeCell ref="AA21:AA22"/>
    <mergeCell ref="AM21:AM22"/>
    <mergeCell ref="AN21:AN22"/>
    <mergeCell ref="L22:O22"/>
    <mergeCell ref="AB22:AE22"/>
    <mergeCell ref="AF22:AI22"/>
    <mergeCell ref="E15:F18"/>
    <mergeCell ref="G15:K16"/>
    <mergeCell ref="P15:P16"/>
    <mergeCell ref="R15:R18"/>
    <mergeCell ref="Z15:Z16"/>
    <mergeCell ref="AA15:AA16"/>
    <mergeCell ref="AB15:AD16"/>
    <mergeCell ref="AE15:AE16"/>
    <mergeCell ref="AF15:AH16"/>
    <mergeCell ref="AI15:AI16"/>
    <mergeCell ref="AM15:AN16"/>
    <mergeCell ref="G17:K18"/>
    <mergeCell ref="L17:O17"/>
    <mergeCell ref="P17:P18"/>
    <mergeCell ref="Q17:Q18"/>
    <mergeCell ref="AN25:AN26"/>
    <mergeCell ref="L26:O26"/>
    <mergeCell ref="AB26:AE26"/>
    <mergeCell ref="AF26:AI26"/>
    <mergeCell ref="E27:F30"/>
    <mergeCell ref="G27:K28"/>
    <mergeCell ref="P27:P28"/>
    <mergeCell ref="R27:R30"/>
    <mergeCell ref="Z27:Z28"/>
    <mergeCell ref="AA27:AA28"/>
    <mergeCell ref="AB27:AD28"/>
    <mergeCell ref="AE27:AE28"/>
    <mergeCell ref="AF27:AH28"/>
    <mergeCell ref="AI27:AI28"/>
    <mergeCell ref="AM27:AN28"/>
    <mergeCell ref="G29:K30"/>
    <mergeCell ref="L29:O29"/>
    <mergeCell ref="P29:P30"/>
    <mergeCell ref="Q29:Q30"/>
    <mergeCell ref="AA29:AA30"/>
    <mergeCell ref="AM29:AM30"/>
    <mergeCell ref="AN29:AN30"/>
    <mergeCell ref="E23:F26"/>
    <mergeCell ref="G23:K24"/>
    <mergeCell ref="P23:P24"/>
    <mergeCell ref="R23:R26"/>
    <mergeCell ref="Z23:Z24"/>
    <mergeCell ref="AA23:AA24"/>
    <mergeCell ref="AB23:AD24"/>
    <mergeCell ref="AE23:AE24"/>
    <mergeCell ref="AM31:AN32"/>
    <mergeCell ref="G33:K34"/>
    <mergeCell ref="L33:O33"/>
    <mergeCell ref="P33:P34"/>
    <mergeCell ref="Q33:Q34"/>
    <mergeCell ref="AA33:AA34"/>
    <mergeCell ref="AM33:AM34"/>
    <mergeCell ref="AN33:AN34"/>
    <mergeCell ref="L34:O34"/>
    <mergeCell ref="AB34:AE34"/>
    <mergeCell ref="AF34:AI34"/>
    <mergeCell ref="AF30:AI30"/>
    <mergeCell ref="E31:F34"/>
    <mergeCell ref="G31:K32"/>
    <mergeCell ref="P31:P32"/>
    <mergeCell ref="R31:R34"/>
    <mergeCell ref="Z31:Z32"/>
    <mergeCell ref="AA31:AA32"/>
    <mergeCell ref="AB31:AD32"/>
    <mergeCell ref="AE31:AE32"/>
    <mergeCell ref="AF31:AH32"/>
    <mergeCell ref="AI31:AI32"/>
    <mergeCell ref="AA35:AA36"/>
    <mergeCell ref="AB35:AD36"/>
    <mergeCell ref="AE35:AE36"/>
    <mergeCell ref="AF35:AH36"/>
    <mergeCell ref="AI35:AI36"/>
    <mergeCell ref="AM35:AN36"/>
    <mergeCell ref="G37:K38"/>
    <mergeCell ref="L37:O37"/>
    <mergeCell ref="P37:P38"/>
    <mergeCell ref="Q37:Q38"/>
    <mergeCell ref="AA37:AA38"/>
    <mergeCell ref="AM37:AM38"/>
    <mergeCell ref="AN37:AN38"/>
    <mergeCell ref="L38:O38"/>
    <mergeCell ref="AB38:AE38"/>
    <mergeCell ref="AF38:AI38"/>
    <mergeCell ref="N43:O44"/>
    <mergeCell ref="P43:P44"/>
    <mergeCell ref="R43:R46"/>
    <mergeCell ref="Z43:Z44"/>
    <mergeCell ref="AA43:AA44"/>
    <mergeCell ref="AB43:AD44"/>
    <mergeCell ref="R39:R42"/>
    <mergeCell ref="Z39:Z40"/>
    <mergeCell ref="AA39:AA40"/>
    <mergeCell ref="AB39:AD40"/>
    <mergeCell ref="AE39:AE40"/>
    <mergeCell ref="AF39:AH40"/>
    <mergeCell ref="AI39:AI40"/>
    <mergeCell ref="AM39:AN40"/>
    <mergeCell ref="AA41:AA42"/>
    <mergeCell ref="AM41:AM42"/>
    <mergeCell ref="AN41:AN42"/>
    <mergeCell ref="AB42:AE42"/>
    <mergeCell ref="AF42:AI42"/>
    <mergeCell ref="AN49:AN50"/>
    <mergeCell ref="L50:O50"/>
    <mergeCell ref="AB50:AE50"/>
    <mergeCell ref="AF50:AI50"/>
    <mergeCell ref="E47:F50"/>
    <mergeCell ref="G47:K48"/>
    <mergeCell ref="L47:M48"/>
    <mergeCell ref="N47:O48"/>
    <mergeCell ref="P47:P48"/>
    <mergeCell ref="R47:R50"/>
    <mergeCell ref="Z47:Z48"/>
    <mergeCell ref="AA47:AA48"/>
    <mergeCell ref="AB47:AD48"/>
    <mergeCell ref="AE43:AE44"/>
    <mergeCell ref="AF43:AH44"/>
    <mergeCell ref="AI43:AI44"/>
    <mergeCell ref="AM43:AN44"/>
    <mergeCell ref="G45:K46"/>
    <mergeCell ref="L45:O45"/>
    <mergeCell ref="P45:P46"/>
    <mergeCell ref="Q45:Q46"/>
    <mergeCell ref="AA45:AA46"/>
    <mergeCell ref="AM45:AM46"/>
    <mergeCell ref="AN45:AN46"/>
    <mergeCell ref="L46:O46"/>
    <mergeCell ref="AB46:AE46"/>
    <mergeCell ref="AF46:AI46"/>
    <mergeCell ref="E43:F46"/>
    <mergeCell ref="G43:K44"/>
    <mergeCell ref="L43:M44"/>
    <mergeCell ref="E75:F78"/>
    <mergeCell ref="G75:K76"/>
    <mergeCell ref="L75:M76"/>
    <mergeCell ref="N75:O76"/>
    <mergeCell ref="P75:P76"/>
    <mergeCell ref="R75:R78"/>
    <mergeCell ref="Z75:Z76"/>
    <mergeCell ref="AA75:AA76"/>
    <mergeCell ref="E70:F74"/>
    <mergeCell ref="G70:K74"/>
    <mergeCell ref="L70:O70"/>
    <mergeCell ref="P70:R70"/>
    <mergeCell ref="S70:AA70"/>
    <mergeCell ref="B2:B4"/>
    <mergeCell ref="AN68:AO68"/>
    <mergeCell ref="AN69:AO69"/>
    <mergeCell ref="AL68:AM68"/>
    <mergeCell ref="AC68:AJ69"/>
    <mergeCell ref="X68:AB69"/>
    <mergeCell ref="I68:W69"/>
    <mergeCell ref="AE47:AE48"/>
    <mergeCell ref="AF47:AH48"/>
    <mergeCell ref="AI47:AI48"/>
    <mergeCell ref="AM47:AN48"/>
    <mergeCell ref="G49:K50"/>
    <mergeCell ref="L49:O49"/>
    <mergeCell ref="P49:P50"/>
    <mergeCell ref="Q49:Q50"/>
    <mergeCell ref="AA49:AA50"/>
    <mergeCell ref="AM49:AM50"/>
    <mergeCell ref="AO70:AO74"/>
    <mergeCell ref="L71:M72"/>
    <mergeCell ref="N71:O71"/>
    <mergeCell ref="P71:Q71"/>
    <mergeCell ref="S71:Z71"/>
    <mergeCell ref="AB71:AD71"/>
    <mergeCell ref="AF71:AH71"/>
    <mergeCell ref="AM71:AN72"/>
    <mergeCell ref="N72:O72"/>
    <mergeCell ref="P72:P73"/>
    <mergeCell ref="R72:R73"/>
    <mergeCell ref="S72:S74"/>
    <mergeCell ref="T72:T73"/>
    <mergeCell ref="U72:U73"/>
    <mergeCell ref="V72:V73"/>
    <mergeCell ref="W72:W74"/>
    <mergeCell ref="X72:X74"/>
    <mergeCell ref="Y72:Y74"/>
    <mergeCell ref="AB72:AB73"/>
    <mergeCell ref="AE72:AE73"/>
    <mergeCell ref="E79:F82"/>
    <mergeCell ref="G79:K80"/>
    <mergeCell ref="L79:M80"/>
    <mergeCell ref="N79:O80"/>
    <mergeCell ref="P79:P80"/>
    <mergeCell ref="R79:R82"/>
    <mergeCell ref="Z79:Z80"/>
    <mergeCell ref="AA79:AA80"/>
    <mergeCell ref="AB79:AD80"/>
    <mergeCell ref="AE79:AE80"/>
    <mergeCell ref="AF79:AH80"/>
    <mergeCell ref="AI79:AI80"/>
    <mergeCell ref="AM79:AN80"/>
    <mergeCell ref="G81:K82"/>
    <mergeCell ref="L81:O81"/>
    <mergeCell ref="AB70:AE70"/>
    <mergeCell ref="AF70:AI70"/>
    <mergeCell ref="AK70:AL70"/>
    <mergeCell ref="AM70:AN70"/>
    <mergeCell ref="AB75:AD76"/>
    <mergeCell ref="AE75:AE76"/>
    <mergeCell ref="AF75:AH76"/>
    <mergeCell ref="AI75:AI76"/>
    <mergeCell ref="AM75:AN76"/>
    <mergeCell ref="G77:K78"/>
    <mergeCell ref="L77:O77"/>
    <mergeCell ref="P77:P78"/>
    <mergeCell ref="Q77:Q78"/>
    <mergeCell ref="AA77:AA78"/>
    <mergeCell ref="P81:P82"/>
    <mergeCell ref="Q81:Q82"/>
    <mergeCell ref="AA81:AA82"/>
    <mergeCell ref="AM81:AM82"/>
    <mergeCell ref="AN81:AN82"/>
    <mergeCell ref="L82:O82"/>
    <mergeCell ref="AB82:AE82"/>
    <mergeCell ref="AF82:AI82"/>
    <mergeCell ref="AF72:AF73"/>
    <mergeCell ref="AI72:AI73"/>
    <mergeCell ref="L73:O73"/>
    <mergeCell ref="AM73:AN73"/>
    <mergeCell ref="L74:O74"/>
    <mergeCell ref="AB74:AE74"/>
    <mergeCell ref="AF74:AI74"/>
    <mergeCell ref="AK74:AL74"/>
    <mergeCell ref="AM77:AM78"/>
    <mergeCell ref="AN77:AN78"/>
    <mergeCell ref="L78:O78"/>
    <mergeCell ref="AB78:AE78"/>
    <mergeCell ref="AF78:AI78"/>
    <mergeCell ref="AE83:AE84"/>
    <mergeCell ref="AF83:AH84"/>
    <mergeCell ref="AI83:AI84"/>
    <mergeCell ref="AM83:AN84"/>
    <mergeCell ref="G85:K86"/>
    <mergeCell ref="L85:O85"/>
    <mergeCell ref="P85:P86"/>
    <mergeCell ref="Q85:Q86"/>
    <mergeCell ref="AA85:AA86"/>
    <mergeCell ref="AM85:AM86"/>
    <mergeCell ref="AN85:AN86"/>
    <mergeCell ref="L86:O86"/>
    <mergeCell ref="AB86:AE86"/>
    <mergeCell ref="AF86:AI86"/>
    <mergeCell ref="E83:F86"/>
    <mergeCell ref="G83:K84"/>
    <mergeCell ref="L83:M84"/>
    <mergeCell ref="N83:O84"/>
    <mergeCell ref="P83:P84"/>
    <mergeCell ref="R83:R86"/>
    <mergeCell ref="Z83:Z84"/>
    <mergeCell ref="AA83:AA84"/>
    <mergeCell ref="AB83:AD84"/>
    <mergeCell ref="AK86:AL86"/>
    <mergeCell ref="AE87:AE88"/>
    <mergeCell ref="AF87:AH88"/>
    <mergeCell ref="AI87:AI88"/>
    <mergeCell ref="AM87:AN88"/>
    <mergeCell ref="G89:K90"/>
    <mergeCell ref="L89:O89"/>
    <mergeCell ref="P89:P90"/>
    <mergeCell ref="Q89:Q90"/>
    <mergeCell ref="AA89:AA90"/>
    <mergeCell ref="AM89:AM90"/>
    <mergeCell ref="AN89:AN90"/>
    <mergeCell ref="L90:O90"/>
    <mergeCell ref="AB90:AE90"/>
    <mergeCell ref="AF90:AI90"/>
    <mergeCell ref="E87:F90"/>
    <mergeCell ref="G87:K88"/>
    <mergeCell ref="L87:M88"/>
    <mergeCell ref="N87:O88"/>
    <mergeCell ref="P87:P88"/>
    <mergeCell ref="R87:R90"/>
    <mergeCell ref="Z87:Z88"/>
    <mergeCell ref="AA87:AA88"/>
    <mergeCell ref="AB87:AD88"/>
    <mergeCell ref="AL88:AL89"/>
    <mergeCell ref="AK90:AL90"/>
    <mergeCell ref="AE91:AE92"/>
    <mergeCell ref="AF91:AH92"/>
    <mergeCell ref="AI91:AI92"/>
    <mergeCell ref="AM91:AN92"/>
    <mergeCell ref="G93:K94"/>
    <mergeCell ref="L93:O93"/>
    <mergeCell ref="P93:P94"/>
    <mergeCell ref="Q93:Q94"/>
    <mergeCell ref="AA93:AA94"/>
    <mergeCell ref="AM93:AM94"/>
    <mergeCell ref="AN93:AN94"/>
    <mergeCell ref="L94:O94"/>
    <mergeCell ref="AB94:AE94"/>
    <mergeCell ref="AF94:AI94"/>
    <mergeCell ref="E91:F94"/>
    <mergeCell ref="G91:K92"/>
    <mergeCell ref="L91:M92"/>
    <mergeCell ref="N91:O92"/>
    <mergeCell ref="P91:P92"/>
    <mergeCell ref="R91:R94"/>
    <mergeCell ref="Z91:Z92"/>
    <mergeCell ref="AA91:AA92"/>
    <mergeCell ref="AB91:AD92"/>
    <mergeCell ref="AL92:AL93"/>
    <mergeCell ref="AK94:AL94"/>
    <mergeCell ref="AE95:AE96"/>
    <mergeCell ref="AF95:AH96"/>
    <mergeCell ref="AI95:AI96"/>
    <mergeCell ref="AM95:AN96"/>
    <mergeCell ref="G97:K98"/>
    <mergeCell ref="L97:O97"/>
    <mergeCell ref="P97:P98"/>
    <mergeCell ref="Q97:Q98"/>
    <mergeCell ref="AA97:AA98"/>
    <mergeCell ref="AM97:AM98"/>
    <mergeCell ref="AN97:AN98"/>
    <mergeCell ref="L98:O98"/>
    <mergeCell ref="AB98:AE98"/>
    <mergeCell ref="AF98:AI98"/>
    <mergeCell ref="E95:F98"/>
    <mergeCell ref="G95:K96"/>
    <mergeCell ref="L95:M96"/>
    <mergeCell ref="N95:O96"/>
    <mergeCell ref="P95:P96"/>
    <mergeCell ref="R95:R98"/>
    <mergeCell ref="Z95:Z96"/>
    <mergeCell ref="AA95:AA96"/>
    <mergeCell ref="AB95:AD96"/>
    <mergeCell ref="AL96:AL97"/>
    <mergeCell ref="AK98:AL98"/>
    <mergeCell ref="AE99:AE100"/>
    <mergeCell ref="AF99:AH100"/>
    <mergeCell ref="AI99:AI100"/>
    <mergeCell ref="AM99:AN100"/>
    <mergeCell ref="G101:K102"/>
    <mergeCell ref="L101:O101"/>
    <mergeCell ref="P101:P102"/>
    <mergeCell ref="Q101:Q102"/>
    <mergeCell ref="AA101:AA102"/>
    <mergeCell ref="AM101:AM102"/>
    <mergeCell ref="AN101:AN102"/>
    <mergeCell ref="L102:O102"/>
    <mergeCell ref="AB102:AE102"/>
    <mergeCell ref="AF102:AI102"/>
    <mergeCell ref="E99:F102"/>
    <mergeCell ref="G99:K100"/>
    <mergeCell ref="L99:M100"/>
    <mergeCell ref="N99:O100"/>
    <mergeCell ref="P99:P100"/>
    <mergeCell ref="R99:R102"/>
    <mergeCell ref="Z99:Z100"/>
    <mergeCell ref="AA99:AA100"/>
    <mergeCell ref="AB99:AD100"/>
    <mergeCell ref="AL100:AL101"/>
    <mergeCell ref="AK102:AL102"/>
    <mergeCell ref="AE103:AE104"/>
    <mergeCell ref="AF103:AH104"/>
    <mergeCell ref="AI103:AI104"/>
    <mergeCell ref="AM103:AN104"/>
    <mergeCell ref="G105:K106"/>
    <mergeCell ref="L105:O105"/>
    <mergeCell ref="P105:P106"/>
    <mergeCell ref="Q105:Q106"/>
    <mergeCell ref="AA105:AA106"/>
    <mergeCell ref="AM105:AM106"/>
    <mergeCell ref="AN105:AN106"/>
    <mergeCell ref="L106:O106"/>
    <mergeCell ref="AB106:AE106"/>
    <mergeCell ref="AF106:AI106"/>
    <mergeCell ref="E103:F106"/>
    <mergeCell ref="G103:K104"/>
    <mergeCell ref="L103:M104"/>
    <mergeCell ref="N103:O104"/>
    <mergeCell ref="P103:P104"/>
    <mergeCell ref="R103:R106"/>
    <mergeCell ref="Z103:Z104"/>
    <mergeCell ref="AA103:AA104"/>
    <mergeCell ref="AB103:AD104"/>
    <mergeCell ref="AL104:AL105"/>
    <mergeCell ref="AK106:AL106"/>
    <mergeCell ref="AE107:AE108"/>
    <mergeCell ref="AF107:AH108"/>
    <mergeCell ref="AI107:AI108"/>
    <mergeCell ref="AM107:AN108"/>
    <mergeCell ref="G109:K110"/>
    <mergeCell ref="L109:O109"/>
    <mergeCell ref="P109:P110"/>
    <mergeCell ref="Q109:Q110"/>
    <mergeCell ref="AA109:AA110"/>
    <mergeCell ref="AM109:AM110"/>
    <mergeCell ref="AN109:AN110"/>
    <mergeCell ref="L110:O110"/>
    <mergeCell ref="AB110:AE110"/>
    <mergeCell ref="AF110:AI110"/>
    <mergeCell ref="E107:F110"/>
    <mergeCell ref="G107:K108"/>
    <mergeCell ref="L107:M108"/>
    <mergeCell ref="N107:O108"/>
    <mergeCell ref="P107:P108"/>
    <mergeCell ref="R107:R110"/>
    <mergeCell ref="Z107:Z108"/>
    <mergeCell ref="AA107:AA108"/>
    <mergeCell ref="AB107:AD108"/>
    <mergeCell ref="AL108:AL109"/>
    <mergeCell ref="AK110:AL110"/>
    <mergeCell ref="AE111:AE112"/>
    <mergeCell ref="AF111:AH112"/>
    <mergeCell ref="AI111:AI112"/>
    <mergeCell ref="AM111:AN112"/>
    <mergeCell ref="G113:K114"/>
    <mergeCell ref="L113:O113"/>
    <mergeCell ref="P113:P114"/>
    <mergeCell ref="Q113:Q114"/>
    <mergeCell ref="AA113:AA114"/>
    <mergeCell ref="AM113:AM114"/>
    <mergeCell ref="AN113:AN114"/>
    <mergeCell ref="L114:O114"/>
    <mergeCell ref="AB114:AE114"/>
    <mergeCell ref="AF114:AI114"/>
    <mergeCell ref="E111:F114"/>
    <mergeCell ref="G111:K112"/>
    <mergeCell ref="L111:M112"/>
    <mergeCell ref="N111:O112"/>
    <mergeCell ref="P111:P112"/>
    <mergeCell ref="R111:R114"/>
    <mergeCell ref="Z111:Z112"/>
    <mergeCell ref="AA111:AA112"/>
    <mergeCell ref="AB111:AD112"/>
    <mergeCell ref="AL112:AL113"/>
    <mergeCell ref="AK114:AL114"/>
    <mergeCell ref="AE115:AE116"/>
    <mergeCell ref="AF115:AH116"/>
    <mergeCell ref="AI115:AI116"/>
    <mergeCell ref="AM115:AN116"/>
    <mergeCell ref="G117:K118"/>
    <mergeCell ref="L117:O117"/>
    <mergeCell ref="P117:P118"/>
    <mergeCell ref="Q117:Q118"/>
    <mergeCell ref="AA117:AA118"/>
    <mergeCell ref="AM117:AM118"/>
    <mergeCell ref="AN117:AN118"/>
    <mergeCell ref="L118:O118"/>
    <mergeCell ref="AB118:AE118"/>
    <mergeCell ref="AF118:AI118"/>
    <mergeCell ref="E115:F118"/>
    <mergeCell ref="G115:K116"/>
    <mergeCell ref="L115:M116"/>
    <mergeCell ref="N115:O116"/>
    <mergeCell ref="P115:P116"/>
    <mergeCell ref="R115:R118"/>
    <mergeCell ref="Z115:Z116"/>
    <mergeCell ref="AA115:AA116"/>
    <mergeCell ref="AB115:AD116"/>
    <mergeCell ref="AL116:AL117"/>
    <mergeCell ref="AK118:AL118"/>
    <mergeCell ref="AE119:AE120"/>
    <mergeCell ref="AF119:AH120"/>
    <mergeCell ref="AI119:AI120"/>
    <mergeCell ref="AM119:AN120"/>
    <mergeCell ref="G121:K122"/>
    <mergeCell ref="L121:O121"/>
    <mergeCell ref="P121:P122"/>
    <mergeCell ref="Q121:Q122"/>
    <mergeCell ref="AA121:AA122"/>
    <mergeCell ref="AM121:AM122"/>
    <mergeCell ref="AN121:AN122"/>
    <mergeCell ref="L122:O122"/>
    <mergeCell ref="AB122:AE122"/>
    <mergeCell ref="AF122:AI122"/>
    <mergeCell ref="E119:F122"/>
    <mergeCell ref="G119:K120"/>
    <mergeCell ref="L119:M120"/>
    <mergeCell ref="N119:O120"/>
    <mergeCell ref="P119:P120"/>
    <mergeCell ref="R119:R122"/>
    <mergeCell ref="Z119:Z120"/>
    <mergeCell ref="AA119:AA120"/>
    <mergeCell ref="AB119:AD120"/>
    <mergeCell ref="AL120:AL121"/>
    <mergeCell ref="AK122:AL122"/>
    <mergeCell ref="AE123:AE124"/>
    <mergeCell ref="AF123:AH124"/>
    <mergeCell ref="AI123:AI124"/>
    <mergeCell ref="AM123:AN124"/>
    <mergeCell ref="G125:K126"/>
    <mergeCell ref="L125:O125"/>
    <mergeCell ref="P125:P126"/>
    <mergeCell ref="Q125:Q126"/>
    <mergeCell ref="AA125:AA126"/>
    <mergeCell ref="AM125:AM126"/>
    <mergeCell ref="AN125:AN126"/>
    <mergeCell ref="L126:O126"/>
    <mergeCell ref="AB126:AE126"/>
    <mergeCell ref="AF126:AI126"/>
    <mergeCell ref="E123:F126"/>
    <mergeCell ref="G123:K124"/>
    <mergeCell ref="L123:M124"/>
    <mergeCell ref="N123:O124"/>
    <mergeCell ref="P123:P124"/>
    <mergeCell ref="R123:R126"/>
    <mergeCell ref="Z123:Z124"/>
    <mergeCell ref="AA123:AA124"/>
    <mergeCell ref="AB123:AD124"/>
    <mergeCell ref="AL124:AL125"/>
    <mergeCell ref="AK126:AL126"/>
    <mergeCell ref="AE127:AE128"/>
    <mergeCell ref="AF127:AH128"/>
    <mergeCell ref="AI127:AI128"/>
    <mergeCell ref="AM127:AN128"/>
    <mergeCell ref="G129:K130"/>
    <mergeCell ref="L129:O129"/>
    <mergeCell ref="P129:P130"/>
    <mergeCell ref="Q129:Q130"/>
    <mergeCell ref="AA129:AA130"/>
    <mergeCell ref="AM129:AM130"/>
    <mergeCell ref="AN129:AN130"/>
    <mergeCell ref="L130:O130"/>
    <mergeCell ref="AB130:AE130"/>
    <mergeCell ref="AF130:AI130"/>
    <mergeCell ref="E127:F130"/>
    <mergeCell ref="G127:K128"/>
    <mergeCell ref="L127:M128"/>
    <mergeCell ref="N127:O128"/>
    <mergeCell ref="P127:P128"/>
    <mergeCell ref="R127:R130"/>
    <mergeCell ref="Z127:Z128"/>
    <mergeCell ref="AA127:AA128"/>
    <mergeCell ref="AB127:AD128"/>
    <mergeCell ref="AL128:AL129"/>
    <mergeCell ref="AK130:AL130"/>
    <mergeCell ref="AE135:AE136"/>
    <mergeCell ref="AF135:AH136"/>
    <mergeCell ref="AI135:AI136"/>
    <mergeCell ref="AM135:AN136"/>
    <mergeCell ref="G137:K138"/>
    <mergeCell ref="L137:O137"/>
    <mergeCell ref="P137:P138"/>
    <mergeCell ref="Q137:Q138"/>
    <mergeCell ref="AA137:AA138"/>
    <mergeCell ref="AM137:AM138"/>
    <mergeCell ref="AN137:AN138"/>
    <mergeCell ref="L138:O138"/>
    <mergeCell ref="AB138:AE138"/>
    <mergeCell ref="AF138:AI138"/>
    <mergeCell ref="E135:F138"/>
    <mergeCell ref="G135:K136"/>
    <mergeCell ref="L135:M136"/>
    <mergeCell ref="N135:O136"/>
    <mergeCell ref="P135:P136"/>
    <mergeCell ref="R135:R138"/>
    <mergeCell ref="Z135:Z136"/>
    <mergeCell ref="AA135:AA136"/>
    <mergeCell ref="AB135:AD136"/>
    <mergeCell ref="AL136:AL137"/>
    <mergeCell ref="AK138:AL138"/>
    <mergeCell ref="AE131:AE132"/>
    <mergeCell ref="AF131:AH132"/>
    <mergeCell ref="AI131:AI132"/>
    <mergeCell ref="AM131:AN132"/>
    <mergeCell ref="G133:K134"/>
    <mergeCell ref="L133:O133"/>
    <mergeCell ref="P133:P134"/>
    <mergeCell ref="Q133:Q134"/>
    <mergeCell ref="AA133:AA134"/>
    <mergeCell ref="AM133:AM134"/>
    <mergeCell ref="AN133:AN134"/>
    <mergeCell ref="L134:O134"/>
    <mergeCell ref="AB134:AE134"/>
    <mergeCell ref="AF134:AI134"/>
    <mergeCell ref="E131:F134"/>
    <mergeCell ref="G131:K132"/>
    <mergeCell ref="L131:M132"/>
    <mergeCell ref="N131:O132"/>
    <mergeCell ref="P131:P132"/>
    <mergeCell ref="R131:R134"/>
    <mergeCell ref="Z131:Z132"/>
    <mergeCell ref="AA131:AA132"/>
    <mergeCell ref="AB131:AD132"/>
    <mergeCell ref="AL132:AL133"/>
    <mergeCell ref="AK134:AL134"/>
    <mergeCell ref="G146:K147"/>
    <mergeCell ref="L146:O146"/>
    <mergeCell ref="P146:P147"/>
    <mergeCell ref="Q146:Q147"/>
    <mergeCell ref="AA146:AA147"/>
    <mergeCell ref="AM146:AM147"/>
    <mergeCell ref="AN146:AN147"/>
    <mergeCell ref="L147:O147"/>
    <mergeCell ref="AB147:AE147"/>
    <mergeCell ref="AF147:AI147"/>
    <mergeCell ref="E144:F147"/>
    <mergeCell ref="G144:K145"/>
    <mergeCell ref="L144:M145"/>
    <mergeCell ref="N144:O145"/>
    <mergeCell ref="P144:P145"/>
    <mergeCell ref="R144:R147"/>
    <mergeCell ref="Z144:Z145"/>
    <mergeCell ref="AA144:AA145"/>
    <mergeCell ref="AB144:AD145"/>
    <mergeCell ref="AL145:AL146"/>
    <mergeCell ref="AK147:AL147"/>
    <mergeCell ref="E139:F143"/>
    <mergeCell ref="G139:K143"/>
    <mergeCell ref="L139:O139"/>
    <mergeCell ref="P139:R139"/>
    <mergeCell ref="S139:AA139"/>
    <mergeCell ref="AB139:AE139"/>
    <mergeCell ref="AF139:AI139"/>
    <mergeCell ref="AK139:AL139"/>
    <mergeCell ref="AM139:AN139"/>
    <mergeCell ref="L143:O143"/>
    <mergeCell ref="AB143:AE143"/>
    <mergeCell ref="AF143:AI143"/>
    <mergeCell ref="AK143:AL143"/>
    <mergeCell ref="AE144:AE145"/>
    <mergeCell ref="AF144:AH145"/>
    <mergeCell ref="AI144:AI145"/>
    <mergeCell ref="AM144:AN145"/>
    <mergeCell ref="AA148:AA149"/>
    <mergeCell ref="AB148:AD149"/>
    <mergeCell ref="AO139:AO143"/>
    <mergeCell ref="L140:M141"/>
    <mergeCell ref="N140:O140"/>
    <mergeCell ref="P140:Q140"/>
    <mergeCell ref="S140:Z140"/>
    <mergeCell ref="AB140:AD140"/>
    <mergeCell ref="AF140:AH140"/>
    <mergeCell ref="AM140:AN141"/>
    <mergeCell ref="N141:O141"/>
    <mergeCell ref="P141:P142"/>
    <mergeCell ref="R141:R142"/>
    <mergeCell ref="S141:S143"/>
    <mergeCell ref="T141:T142"/>
    <mergeCell ref="U141:U142"/>
    <mergeCell ref="V141:V142"/>
    <mergeCell ref="W141:W143"/>
    <mergeCell ref="X141:X143"/>
    <mergeCell ref="Y141:Y143"/>
    <mergeCell ref="AB141:AB142"/>
    <mergeCell ref="AE141:AE142"/>
    <mergeCell ref="AF141:AF142"/>
    <mergeCell ref="AI141:AI142"/>
    <mergeCell ref="L142:O142"/>
    <mergeCell ref="AM142:AN142"/>
    <mergeCell ref="AL149:AL150"/>
    <mergeCell ref="E152:F155"/>
    <mergeCell ref="G152:K153"/>
    <mergeCell ref="L152:M153"/>
    <mergeCell ref="N152:O153"/>
    <mergeCell ref="P152:P153"/>
    <mergeCell ref="R152:R155"/>
    <mergeCell ref="Z152:Z153"/>
    <mergeCell ref="AA152:AA153"/>
    <mergeCell ref="AB152:AD153"/>
    <mergeCell ref="AE148:AE149"/>
    <mergeCell ref="AF148:AH149"/>
    <mergeCell ref="AI148:AI149"/>
    <mergeCell ref="AM148:AN149"/>
    <mergeCell ref="G150:K151"/>
    <mergeCell ref="L150:O150"/>
    <mergeCell ref="P150:P151"/>
    <mergeCell ref="Q150:Q151"/>
    <mergeCell ref="AA150:AA151"/>
    <mergeCell ref="AM150:AM151"/>
    <mergeCell ref="AN150:AN151"/>
    <mergeCell ref="L151:O151"/>
    <mergeCell ref="AB151:AE151"/>
    <mergeCell ref="AF151:AI151"/>
    <mergeCell ref="E148:F151"/>
    <mergeCell ref="G148:K149"/>
    <mergeCell ref="L148:M149"/>
    <mergeCell ref="N148:O149"/>
    <mergeCell ref="P148:P149"/>
    <mergeCell ref="R148:R151"/>
    <mergeCell ref="Z148:Z149"/>
    <mergeCell ref="AA156:AA157"/>
    <mergeCell ref="AB156:AD157"/>
    <mergeCell ref="AE152:AE153"/>
    <mergeCell ref="AF152:AH153"/>
    <mergeCell ref="AI152:AI153"/>
    <mergeCell ref="AM152:AN153"/>
    <mergeCell ref="G154:K155"/>
    <mergeCell ref="L154:O154"/>
    <mergeCell ref="P154:P155"/>
    <mergeCell ref="Q154:Q155"/>
    <mergeCell ref="AA154:AA155"/>
    <mergeCell ref="AM154:AM155"/>
    <mergeCell ref="AN154:AN155"/>
    <mergeCell ref="L155:O155"/>
    <mergeCell ref="AB155:AE155"/>
    <mergeCell ref="AF155:AI155"/>
    <mergeCell ref="E160:F163"/>
    <mergeCell ref="G160:K161"/>
    <mergeCell ref="L160:M161"/>
    <mergeCell ref="N160:O161"/>
    <mergeCell ref="P160:P161"/>
    <mergeCell ref="R160:R163"/>
    <mergeCell ref="Z160:Z161"/>
    <mergeCell ref="AA160:AA161"/>
    <mergeCell ref="AB160:AD161"/>
    <mergeCell ref="AE156:AE157"/>
    <mergeCell ref="AF156:AH157"/>
    <mergeCell ref="AI156:AI157"/>
    <mergeCell ref="AM156:AN157"/>
    <mergeCell ref="G158:K159"/>
    <mergeCell ref="L158:O158"/>
    <mergeCell ref="P158:P159"/>
    <mergeCell ref="Q158:Q159"/>
    <mergeCell ref="AA158:AA159"/>
    <mergeCell ref="AM158:AM159"/>
    <mergeCell ref="AN158:AN159"/>
    <mergeCell ref="L159:O159"/>
    <mergeCell ref="AB159:AE159"/>
    <mergeCell ref="AF159:AI159"/>
    <mergeCell ref="E156:F159"/>
    <mergeCell ref="G156:K157"/>
    <mergeCell ref="L156:M157"/>
    <mergeCell ref="N156:O157"/>
    <mergeCell ref="P156:P157"/>
    <mergeCell ref="R156:R159"/>
    <mergeCell ref="Z156:Z157"/>
    <mergeCell ref="AA164:AA165"/>
    <mergeCell ref="AB164:AD165"/>
    <mergeCell ref="AE160:AE161"/>
    <mergeCell ref="AF160:AH161"/>
    <mergeCell ref="AI160:AI161"/>
    <mergeCell ref="AM160:AN161"/>
    <mergeCell ref="G162:K163"/>
    <mergeCell ref="L162:O162"/>
    <mergeCell ref="P162:P163"/>
    <mergeCell ref="Q162:Q163"/>
    <mergeCell ref="AA162:AA163"/>
    <mergeCell ref="AM162:AM163"/>
    <mergeCell ref="AN162:AN163"/>
    <mergeCell ref="L163:O163"/>
    <mergeCell ref="AB163:AE163"/>
    <mergeCell ref="AF163:AI163"/>
    <mergeCell ref="E168:F171"/>
    <mergeCell ref="G168:K169"/>
    <mergeCell ref="L168:M169"/>
    <mergeCell ref="N168:O169"/>
    <mergeCell ref="P168:P169"/>
    <mergeCell ref="R168:R171"/>
    <mergeCell ref="Z168:Z169"/>
    <mergeCell ref="AA168:AA169"/>
    <mergeCell ref="AB168:AD169"/>
    <mergeCell ref="AE164:AE165"/>
    <mergeCell ref="AF164:AH165"/>
    <mergeCell ref="AI164:AI165"/>
    <mergeCell ref="AM164:AN165"/>
    <mergeCell ref="G166:K167"/>
    <mergeCell ref="L166:O166"/>
    <mergeCell ref="P166:P167"/>
    <mergeCell ref="Q166:Q167"/>
    <mergeCell ref="AA166:AA167"/>
    <mergeCell ref="AM166:AM167"/>
    <mergeCell ref="AN166:AN167"/>
    <mergeCell ref="L167:O167"/>
    <mergeCell ref="AB167:AE167"/>
    <mergeCell ref="AF167:AI167"/>
    <mergeCell ref="E164:F167"/>
    <mergeCell ref="G164:K165"/>
    <mergeCell ref="L164:M165"/>
    <mergeCell ref="N164:O165"/>
    <mergeCell ref="P164:P165"/>
    <mergeCell ref="R164:R167"/>
    <mergeCell ref="Z164:Z165"/>
    <mergeCell ref="AA172:AA173"/>
    <mergeCell ref="AB172:AD173"/>
    <mergeCell ref="AE168:AE169"/>
    <mergeCell ref="AF168:AH169"/>
    <mergeCell ref="AI168:AI169"/>
    <mergeCell ref="AM168:AN169"/>
    <mergeCell ref="G170:K171"/>
    <mergeCell ref="L170:O170"/>
    <mergeCell ref="P170:P171"/>
    <mergeCell ref="Q170:Q171"/>
    <mergeCell ref="AA170:AA171"/>
    <mergeCell ref="AM170:AM171"/>
    <mergeCell ref="AN170:AN171"/>
    <mergeCell ref="L171:O171"/>
    <mergeCell ref="AB171:AE171"/>
    <mergeCell ref="AF171:AI171"/>
    <mergeCell ref="E176:F179"/>
    <mergeCell ref="G176:K177"/>
    <mergeCell ref="L176:M177"/>
    <mergeCell ref="N176:O177"/>
    <mergeCell ref="P176:P177"/>
    <mergeCell ref="R176:R179"/>
    <mergeCell ref="Z176:Z177"/>
    <mergeCell ref="AA176:AA177"/>
    <mergeCell ref="AB176:AD177"/>
    <mergeCell ref="AE172:AE173"/>
    <mergeCell ref="AF172:AH173"/>
    <mergeCell ref="AI172:AI173"/>
    <mergeCell ref="AM172:AN173"/>
    <mergeCell ref="G174:K175"/>
    <mergeCell ref="L174:O174"/>
    <mergeCell ref="P174:P175"/>
    <mergeCell ref="Q174:Q175"/>
    <mergeCell ref="AA174:AA175"/>
    <mergeCell ref="AM174:AM175"/>
    <mergeCell ref="AN174:AN175"/>
    <mergeCell ref="L175:O175"/>
    <mergeCell ref="AB175:AE175"/>
    <mergeCell ref="AF175:AI175"/>
    <mergeCell ref="E172:F175"/>
    <mergeCell ref="G172:K173"/>
    <mergeCell ref="L172:M173"/>
    <mergeCell ref="N172:O173"/>
    <mergeCell ref="P172:P173"/>
    <mergeCell ref="R172:R175"/>
    <mergeCell ref="Z172:Z173"/>
    <mergeCell ref="AA180:AA181"/>
    <mergeCell ref="AB180:AD181"/>
    <mergeCell ref="AE176:AE177"/>
    <mergeCell ref="AF176:AH177"/>
    <mergeCell ref="AI176:AI177"/>
    <mergeCell ref="AM176:AN177"/>
    <mergeCell ref="G178:K179"/>
    <mergeCell ref="L178:O178"/>
    <mergeCell ref="P178:P179"/>
    <mergeCell ref="Q178:Q179"/>
    <mergeCell ref="AA178:AA179"/>
    <mergeCell ref="AM178:AM179"/>
    <mergeCell ref="AN178:AN179"/>
    <mergeCell ref="L179:O179"/>
    <mergeCell ref="AB179:AE179"/>
    <mergeCell ref="AF179:AI179"/>
    <mergeCell ref="E184:F187"/>
    <mergeCell ref="G184:K185"/>
    <mergeCell ref="L184:M185"/>
    <mergeCell ref="N184:O185"/>
    <mergeCell ref="P184:P185"/>
    <mergeCell ref="R184:R187"/>
    <mergeCell ref="Z184:Z185"/>
    <mergeCell ref="AA184:AA185"/>
    <mergeCell ref="AB184:AD185"/>
    <mergeCell ref="AE180:AE181"/>
    <mergeCell ref="AF180:AH181"/>
    <mergeCell ref="AI180:AI181"/>
    <mergeCell ref="AM180:AN181"/>
    <mergeCell ref="G182:K183"/>
    <mergeCell ref="L182:O182"/>
    <mergeCell ref="P182:P183"/>
    <mergeCell ref="Q182:Q183"/>
    <mergeCell ref="AA182:AA183"/>
    <mergeCell ref="AM182:AM183"/>
    <mergeCell ref="AN182:AN183"/>
    <mergeCell ref="L183:O183"/>
    <mergeCell ref="AB183:AE183"/>
    <mergeCell ref="AF183:AI183"/>
    <mergeCell ref="E180:F183"/>
    <mergeCell ref="G180:K181"/>
    <mergeCell ref="L180:M181"/>
    <mergeCell ref="N180:O181"/>
    <mergeCell ref="P180:P181"/>
    <mergeCell ref="R180:R183"/>
    <mergeCell ref="Z180:Z181"/>
    <mergeCell ref="AA188:AA189"/>
    <mergeCell ref="AB188:AD189"/>
    <mergeCell ref="AE184:AE185"/>
    <mergeCell ref="AF184:AH185"/>
    <mergeCell ref="AI184:AI185"/>
    <mergeCell ref="AM184:AN185"/>
    <mergeCell ref="G186:K187"/>
    <mergeCell ref="L186:O186"/>
    <mergeCell ref="P186:P187"/>
    <mergeCell ref="Q186:Q187"/>
    <mergeCell ref="AA186:AA187"/>
    <mergeCell ref="AM186:AM187"/>
    <mergeCell ref="AN186:AN187"/>
    <mergeCell ref="L187:O187"/>
    <mergeCell ref="AB187:AE187"/>
    <mergeCell ref="AF187:AI187"/>
    <mergeCell ref="AL185:AL186"/>
    <mergeCell ref="AK187:AL187"/>
    <mergeCell ref="AL189:AL190"/>
    <mergeCell ref="E192:F195"/>
    <mergeCell ref="G192:K193"/>
    <mergeCell ref="L192:M193"/>
    <mergeCell ref="N192:O193"/>
    <mergeCell ref="P192:P193"/>
    <mergeCell ref="R192:R195"/>
    <mergeCell ref="Z192:Z193"/>
    <mergeCell ref="AA192:AA193"/>
    <mergeCell ref="AB192:AD193"/>
    <mergeCell ref="AE188:AE189"/>
    <mergeCell ref="AF188:AH189"/>
    <mergeCell ref="AI188:AI189"/>
    <mergeCell ref="AM188:AN189"/>
    <mergeCell ref="G190:K191"/>
    <mergeCell ref="L190:O190"/>
    <mergeCell ref="P190:P191"/>
    <mergeCell ref="Q190:Q191"/>
    <mergeCell ref="AA190:AA191"/>
    <mergeCell ref="AM190:AM191"/>
    <mergeCell ref="AN190:AN191"/>
    <mergeCell ref="L191:O191"/>
    <mergeCell ref="AB191:AE191"/>
    <mergeCell ref="AF191:AI191"/>
    <mergeCell ref="E188:F191"/>
    <mergeCell ref="G188:K189"/>
    <mergeCell ref="L188:M189"/>
    <mergeCell ref="N188:O189"/>
    <mergeCell ref="P188:P189"/>
    <mergeCell ref="R188:R191"/>
    <mergeCell ref="Z188:Z189"/>
    <mergeCell ref="AA196:AA197"/>
    <mergeCell ref="AB196:AD197"/>
    <mergeCell ref="AE192:AE193"/>
    <mergeCell ref="AF192:AH193"/>
    <mergeCell ref="AI192:AI193"/>
    <mergeCell ref="AM192:AN193"/>
    <mergeCell ref="G194:K195"/>
    <mergeCell ref="L194:O194"/>
    <mergeCell ref="P194:P195"/>
    <mergeCell ref="Q194:Q195"/>
    <mergeCell ref="AA194:AA195"/>
    <mergeCell ref="AM194:AM195"/>
    <mergeCell ref="AN194:AN195"/>
    <mergeCell ref="L195:O195"/>
    <mergeCell ref="AB195:AE195"/>
    <mergeCell ref="AF195:AI195"/>
    <mergeCell ref="E200:F203"/>
    <mergeCell ref="G200:K201"/>
    <mergeCell ref="L200:M201"/>
    <mergeCell ref="N200:O201"/>
    <mergeCell ref="P200:P201"/>
    <mergeCell ref="R200:R203"/>
    <mergeCell ref="Z200:Z201"/>
    <mergeCell ref="AA200:AA201"/>
    <mergeCell ref="AB200:AD201"/>
    <mergeCell ref="AE196:AE197"/>
    <mergeCell ref="AF196:AH197"/>
    <mergeCell ref="AI196:AI197"/>
    <mergeCell ref="AM196:AN197"/>
    <mergeCell ref="G198:K199"/>
    <mergeCell ref="L198:O198"/>
    <mergeCell ref="P198:P199"/>
    <mergeCell ref="Q198:Q199"/>
    <mergeCell ref="AA198:AA199"/>
    <mergeCell ref="AM198:AM199"/>
    <mergeCell ref="AN198:AN199"/>
    <mergeCell ref="L199:O199"/>
    <mergeCell ref="AB199:AE199"/>
    <mergeCell ref="AF199:AI199"/>
    <mergeCell ref="E196:F199"/>
    <mergeCell ref="G196:K197"/>
    <mergeCell ref="L196:M197"/>
    <mergeCell ref="N196:O197"/>
    <mergeCell ref="P196:P197"/>
    <mergeCell ref="R196:R199"/>
    <mergeCell ref="Z196:Z197"/>
    <mergeCell ref="N204:O205"/>
    <mergeCell ref="P204:P205"/>
    <mergeCell ref="R204:R207"/>
    <mergeCell ref="Z204:Z205"/>
    <mergeCell ref="AA204:AA205"/>
    <mergeCell ref="AB204:AD205"/>
    <mergeCell ref="AE200:AE201"/>
    <mergeCell ref="AF200:AH201"/>
    <mergeCell ref="AI200:AI201"/>
    <mergeCell ref="AM200:AN201"/>
    <mergeCell ref="G202:K203"/>
    <mergeCell ref="L202:O202"/>
    <mergeCell ref="P202:P203"/>
    <mergeCell ref="Q202:Q203"/>
    <mergeCell ref="AA202:AA203"/>
    <mergeCell ref="AM202:AM203"/>
    <mergeCell ref="AN202:AN203"/>
    <mergeCell ref="L203:O203"/>
    <mergeCell ref="AB203:AE203"/>
    <mergeCell ref="AF203:AI203"/>
    <mergeCell ref="E208:F212"/>
    <mergeCell ref="G208:K212"/>
    <mergeCell ref="L208:O208"/>
    <mergeCell ref="P208:R208"/>
    <mergeCell ref="S208:AA208"/>
    <mergeCell ref="AB208:AE208"/>
    <mergeCell ref="AF208:AI208"/>
    <mergeCell ref="AK208:AL208"/>
    <mergeCell ref="AM208:AN208"/>
    <mergeCell ref="L212:O212"/>
    <mergeCell ref="AB212:AE212"/>
    <mergeCell ref="AF212:AI212"/>
    <mergeCell ref="AK212:AL212"/>
    <mergeCell ref="AE204:AE205"/>
    <mergeCell ref="AF204:AH205"/>
    <mergeCell ref="AI204:AI205"/>
    <mergeCell ref="AM204:AN205"/>
    <mergeCell ref="G206:K207"/>
    <mergeCell ref="L206:O206"/>
    <mergeCell ref="P206:P207"/>
    <mergeCell ref="Q206:Q207"/>
    <mergeCell ref="AA206:AA207"/>
    <mergeCell ref="AM206:AM207"/>
    <mergeCell ref="AN206:AN207"/>
    <mergeCell ref="L207:O207"/>
    <mergeCell ref="AB207:AE207"/>
    <mergeCell ref="AF207:AI207"/>
    <mergeCell ref="E204:F207"/>
    <mergeCell ref="G204:K205"/>
    <mergeCell ref="L204:M205"/>
    <mergeCell ref="AO208:AO212"/>
    <mergeCell ref="L209:M210"/>
    <mergeCell ref="N209:O209"/>
    <mergeCell ref="P209:Q209"/>
    <mergeCell ref="S209:Z209"/>
    <mergeCell ref="AB209:AD209"/>
    <mergeCell ref="AF209:AH209"/>
    <mergeCell ref="AM209:AN210"/>
    <mergeCell ref="N210:O210"/>
    <mergeCell ref="P210:P211"/>
    <mergeCell ref="R210:R211"/>
    <mergeCell ref="S210:S212"/>
    <mergeCell ref="T210:T211"/>
    <mergeCell ref="U210:U211"/>
    <mergeCell ref="V210:V211"/>
    <mergeCell ref="W210:W212"/>
    <mergeCell ref="X210:X212"/>
    <mergeCell ref="Y210:Y212"/>
    <mergeCell ref="AB210:AB211"/>
    <mergeCell ref="AE210:AE211"/>
    <mergeCell ref="AF210:AF211"/>
    <mergeCell ref="AI210:AI211"/>
    <mergeCell ref="L211:O211"/>
    <mergeCell ref="AM211:AN211"/>
    <mergeCell ref="AE213:AE214"/>
    <mergeCell ref="AF213:AH214"/>
    <mergeCell ref="AI213:AI214"/>
    <mergeCell ref="AM213:AN214"/>
    <mergeCell ref="G215:K216"/>
    <mergeCell ref="L215:O215"/>
    <mergeCell ref="P215:P216"/>
    <mergeCell ref="Q215:Q216"/>
    <mergeCell ref="AA215:AA216"/>
    <mergeCell ref="AM215:AM216"/>
    <mergeCell ref="AN215:AN216"/>
    <mergeCell ref="L216:O216"/>
    <mergeCell ref="AB216:AE216"/>
    <mergeCell ref="AF216:AI216"/>
    <mergeCell ref="E213:F216"/>
    <mergeCell ref="G213:K214"/>
    <mergeCell ref="L213:M214"/>
    <mergeCell ref="N213:O214"/>
    <mergeCell ref="P213:P214"/>
    <mergeCell ref="R213:R216"/>
    <mergeCell ref="Z213:Z214"/>
    <mergeCell ref="AA213:AA214"/>
    <mergeCell ref="AB213:AD214"/>
    <mergeCell ref="AE217:AE218"/>
    <mergeCell ref="AF217:AH218"/>
    <mergeCell ref="AI217:AI218"/>
    <mergeCell ref="AM217:AN218"/>
    <mergeCell ref="G219:K220"/>
    <mergeCell ref="L219:O219"/>
    <mergeCell ref="P219:P220"/>
    <mergeCell ref="Q219:Q220"/>
    <mergeCell ref="AA219:AA220"/>
    <mergeCell ref="AM219:AM220"/>
    <mergeCell ref="AN219:AN220"/>
    <mergeCell ref="L220:O220"/>
    <mergeCell ref="AB220:AE220"/>
    <mergeCell ref="AF220:AI220"/>
    <mergeCell ref="E217:F220"/>
    <mergeCell ref="G217:K218"/>
    <mergeCell ref="L217:M218"/>
    <mergeCell ref="N217:O218"/>
    <mergeCell ref="P217:P218"/>
    <mergeCell ref="R217:R220"/>
    <mergeCell ref="Z217:Z218"/>
    <mergeCell ref="AA217:AA218"/>
    <mergeCell ref="AB217:AD218"/>
    <mergeCell ref="AE221:AE222"/>
    <mergeCell ref="AF221:AH222"/>
    <mergeCell ref="AI221:AI222"/>
    <mergeCell ref="AM221:AN222"/>
    <mergeCell ref="G223:K224"/>
    <mergeCell ref="L223:O223"/>
    <mergeCell ref="P223:P224"/>
    <mergeCell ref="Q223:Q224"/>
    <mergeCell ref="AA223:AA224"/>
    <mergeCell ref="AM223:AM224"/>
    <mergeCell ref="AN223:AN224"/>
    <mergeCell ref="L224:O224"/>
    <mergeCell ref="AB224:AE224"/>
    <mergeCell ref="AF224:AI224"/>
    <mergeCell ref="E221:F224"/>
    <mergeCell ref="G221:K222"/>
    <mergeCell ref="L221:M222"/>
    <mergeCell ref="N221:O222"/>
    <mergeCell ref="P221:P222"/>
    <mergeCell ref="R221:R224"/>
    <mergeCell ref="Z221:Z222"/>
    <mergeCell ref="AA221:AA222"/>
    <mergeCell ref="AB221:AD222"/>
    <mergeCell ref="AE225:AE226"/>
    <mergeCell ref="AF225:AH226"/>
    <mergeCell ref="AI225:AI226"/>
    <mergeCell ref="AM225:AN226"/>
    <mergeCell ref="G227:K228"/>
    <mergeCell ref="L227:O227"/>
    <mergeCell ref="P227:P228"/>
    <mergeCell ref="Q227:Q228"/>
    <mergeCell ref="AA227:AA228"/>
    <mergeCell ref="AM227:AM228"/>
    <mergeCell ref="AN227:AN228"/>
    <mergeCell ref="L228:O228"/>
    <mergeCell ref="AB228:AE228"/>
    <mergeCell ref="AF228:AI228"/>
    <mergeCell ref="E225:F228"/>
    <mergeCell ref="G225:K226"/>
    <mergeCell ref="L225:M226"/>
    <mergeCell ref="N225:O226"/>
    <mergeCell ref="P225:P226"/>
    <mergeCell ref="R225:R228"/>
    <mergeCell ref="Z225:Z226"/>
    <mergeCell ref="AA225:AA226"/>
    <mergeCell ref="AB225:AD226"/>
    <mergeCell ref="AE229:AE230"/>
    <mergeCell ref="AF229:AH230"/>
    <mergeCell ref="AI229:AI230"/>
    <mergeCell ref="AM229:AN230"/>
    <mergeCell ref="G231:K232"/>
    <mergeCell ref="L231:O231"/>
    <mergeCell ref="P231:P232"/>
    <mergeCell ref="Q231:Q232"/>
    <mergeCell ref="AA231:AA232"/>
    <mergeCell ref="AM231:AM232"/>
    <mergeCell ref="AN231:AN232"/>
    <mergeCell ref="L232:O232"/>
    <mergeCell ref="AB232:AE232"/>
    <mergeCell ref="AF232:AI232"/>
    <mergeCell ref="E229:F232"/>
    <mergeCell ref="G229:K230"/>
    <mergeCell ref="L229:M230"/>
    <mergeCell ref="N229:O230"/>
    <mergeCell ref="P229:P230"/>
    <mergeCell ref="R229:R232"/>
    <mergeCell ref="Z229:Z230"/>
    <mergeCell ref="AA229:AA230"/>
    <mergeCell ref="AB229:AD230"/>
    <mergeCell ref="AL230:AL231"/>
    <mergeCell ref="AK232:AL232"/>
    <mergeCell ref="AE233:AE234"/>
    <mergeCell ref="AF233:AH234"/>
    <mergeCell ref="AI233:AI234"/>
    <mergeCell ref="AM233:AN234"/>
    <mergeCell ref="G235:K236"/>
    <mergeCell ref="L235:O235"/>
    <mergeCell ref="P235:P236"/>
    <mergeCell ref="Q235:Q236"/>
    <mergeCell ref="AA235:AA236"/>
    <mergeCell ref="AM235:AM236"/>
    <mergeCell ref="AN235:AN236"/>
    <mergeCell ref="L236:O236"/>
    <mergeCell ref="AB236:AE236"/>
    <mergeCell ref="AF236:AI236"/>
    <mergeCell ref="E233:F236"/>
    <mergeCell ref="G233:K234"/>
    <mergeCell ref="L233:M234"/>
    <mergeCell ref="N233:O234"/>
    <mergeCell ref="P233:P234"/>
    <mergeCell ref="R233:R236"/>
    <mergeCell ref="Z233:Z234"/>
    <mergeCell ref="AA233:AA234"/>
    <mergeCell ref="AB233:AD234"/>
    <mergeCell ref="AL234:AL235"/>
    <mergeCell ref="AK236:AL236"/>
    <mergeCell ref="AE237:AE238"/>
    <mergeCell ref="AF237:AH238"/>
    <mergeCell ref="AI237:AI238"/>
    <mergeCell ref="AM237:AN238"/>
    <mergeCell ref="G239:K240"/>
    <mergeCell ref="L239:O239"/>
    <mergeCell ref="P239:P240"/>
    <mergeCell ref="Q239:Q240"/>
    <mergeCell ref="AA239:AA240"/>
    <mergeCell ref="AM239:AM240"/>
    <mergeCell ref="AN239:AN240"/>
    <mergeCell ref="L240:O240"/>
    <mergeCell ref="AB240:AE240"/>
    <mergeCell ref="AF240:AI240"/>
    <mergeCell ref="E237:F240"/>
    <mergeCell ref="G237:K238"/>
    <mergeCell ref="L237:M238"/>
    <mergeCell ref="N237:O238"/>
    <mergeCell ref="P237:P238"/>
    <mergeCell ref="R237:R240"/>
    <mergeCell ref="Z237:Z238"/>
    <mergeCell ref="AA237:AA238"/>
    <mergeCell ref="AB237:AD238"/>
    <mergeCell ref="AL238:AL239"/>
    <mergeCell ref="AK240:AL240"/>
    <mergeCell ref="AE241:AE242"/>
    <mergeCell ref="AF241:AH242"/>
    <mergeCell ref="AI241:AI242"/>
    <mergeCell ref="AM241:AN242"/>
    <mergeCell ref="G243:K244"/>
    <mergeCell ref="L243:O243"/>
    <mergeCell ref="P243:P244"/>
    <mergeCell ref="Q243:Q244"/>
    <mergeCell ref="AA243:AA244"/>
    <mergeCell ref="AM243:AM244"/>
    <mergeCell ref="AN243:AN244"/>
    <mergeCell ref="L244:O244"/>
    <mergeCell ref="AB244:AE244"/>
    <mergeCell ref="AF244:AI244"/>
    <mergeCell ref="E241:F244"/>
    <mergeCell ref="G241:K242"/>
    <mergeCell ref="L241:M242"/>
    <mergeCell ref="N241:O242"/>
    <mergeCell ref="P241:P242"/>
    <mergeCell ref="R241:R244"/>
    <mergeCell ref="Z241:Z242"/>
    <mergeCell ref="AA241:AA242"/>
    <mergeCell ref="AB241:AD242"/>
    <mergeCell ref="AL242:AL243"/>
    <mergeCell ref="AK244:AL244"/>
    <mergeCell ref="AE245:AE246"/>
    <mergeCell ref="AF245:AH246"/>
    <mergeCell ref="AI245:AI246"/>
    <mergeCell ref="AM245:AN246"/>
    <mergeCell ref="G247:K248"/>
    <mergeCell ref="L247:O247"/>
    <mergeCell ref="P247:P248"/>
    <mergeCell ref="Q247:Q248"/>
    <mergeCell ref="AA247:AA248"/>
    <mergeCell ref="AM247:AM248"/>
    <mergeCell ref="AN247:AN248"/>
    <mergeCell ref="L248:O248"/>
    <mergeCell ref="AB248:AE248"/>
    <mergeCell ref="AF248:AI248"/>
    <mergeCell ref="E245:F248"/>
    <mergeCell ref="G245:K246"/>
    <mergeCell ref="L245:M246"/>
    <mergeCell ref="N245:O246"/>
    <mergeCell ref="P245:P246"/>
    <mergeCell ref="R245:R248"/>
    <mergeCell ref="Z245:Z246"/>
    <mergeCell ref="AA245:AA246"/>
    <mergeCell ref="AB245:AD246"/>
    <mergeCell ref="AL246:AL247"/>
    <mergeCell ref="AK248:AL248"/>
    <mergeCell ref="AE249:AE250"/>
    <mergeCell ref="AF249:AH250"/>
    <mergeCell ref="AI249:AI250"/>
    <mergeCell ref="AM249:AN250"/>
    <mergeCell ref="G251:K252"/>
    <mergeCell ref="L251:O251"/>
    <mergeCell ref="P251:P252"/>
    <mergeCell ref="Q251:Q252"/>
    <mergeCell ref="AA251:AA252"/>
    <mergeCell ref="AM251:AM252"/>
    <mergeCell ref="AN251:AN252"/>
    <mergeCell ref="L252:O252"/>
    <mergeCell ref="AB252:AE252"/>
    <mergeCell ref="AF252:AI252"/>
    <mergeCell ref="E249:F252"/>
    <mergeCell ref="G249:K250"/>
    <mergeCell ref="L249:M250"/>
    <mergeCell ref="N249:O250"/>
    <mergeCell ref="P249:P250"/>
    <mergeCell ref="R249:R252"/>
    <mergeCell ref="Z249:Z250"/>
    <mergeCell ref="AA249:AA250"/>
    <mergeCell ref="AB249:AD250"/>
    <mergeCell ref="AL250:AL251"/>
    <mergeCell ref="AK252:AL252"/>
    <mergeCell ref="AE253:AE254"/>
    <mergeCell ref="AF253:AH254"/>
    <mergeCell ref="AI253:AI254"/>
    <mergeCell ref="AM253:AN254"/>
    <mergeCell ref="G255:K256"/>
    <mergeCell ref="L255:O255"/>
    <mergeCell ref="P255:P256"/>
    <mergeCell ref="Q255:Q256"/>
    <mergeCell ref="AA255:AA256"/>
    <mergeCell ref="AM255:AM256"/>
    <mergeCell ref="AN255:AN256"/>
    <mergeCell ref="L256:O256"/>
    <mergeCell ref="AB256:AE256"/>
    <mergeCell ref="AF256:AI256"/>
    <mergeCell ref="E253:F256"/>
    <mergeCell ref="G253:K254"/>
    <mergeCell ref="L253:M254"/>
    <mergeCell ref="N253:O254"/>
    <mergeCell ref="P253:P254"/>
    <mergeCell ref="R253:R256"/>
    <mergeCell ref="Z253:Z254"/>
    <mergeCell ref="AA253:AA254"/>
    <mergeCell ref="AB253:AD254"/>
    <mergeCell ref="AL254:AL255"/>
    <mergeCell ref="AK256:AL256"/>
    <mergeCell ref="AE257:AE258"/>
    <mergeCell ref="AF257:AH258"/>
    <mergeCell ref="AI257:AI258"/>
    <mergeCell ref="AM257:AN258"/>
    <mergeCell ref="G259:K260"/>
    <mergeCell ref="L259:O259"/>
    <mergeCell ref="P259:P260"/>
    <mergeCell ref="Q259:Q260"/>
    <mergeCell ref="AA259:AA260"/>
    <mergeCell ref="AM259:AM260"/>
    <mergeCell ref="AN259:AN260"/>
    <mergeCell ref="L260:O260"/>
    <mergeCell ref="AB260:AE260"/>
    <mergeCell ref="AF260:AI260"/>
    <mergeCell ref="E257:F260"/>
    <mergeCell ref="G257:K258"/>
    <mergeCell ref="L257:M258"/>
    <mergeCell ref="N257:O258"/>
    <mergeCell ref="P257:P258"/>
    <mergeCell ref="R257:R260"/>
    <mergeCell ref="Z257:Z258"/>
    <mergeCell ref="AA257:AA258"/>
    <mergeCell ref="AB257:AD258"/>
    <mergeCell ref="AL258:AL259"/>
    <mergeCell ref="AK260:AL260"/>
    <mergeCell ref="AE261:AE262"/>
    <mergeCell ref="AF261:AH262"/>
    <mergeCell ref="AI261:AI262"/>
    <mergeCell ref="AM261:AN262"/>
    <mergeCell ref="G263:K264"/>
    <mergeCell ref="L263:O263"/>
    <mergeCell ref="P263:P264"/>
    <mergeCell ref="Q263:Q264"/>
    <mergeCell ref="AA263:AA264"/>
    <mergeCell ref="AM263:AM264"/>
    <mergeCell ref="AN263:AN264"/>
    <mergeCell ref="L264:O264"/>
    <mergeCell ref="AB264:AE264"/>
    <mergeCell ref="AF264:AI264"/>
    <mergeCell ref="E261:F264"/>
    <mergeCell ref="G261:K262"/>
    <mergeCell ref="L261:M262"/>
    <mergeCell ref="N261:O262"/>
    <mergeCell ref="P261:P262"/>
    <mergeCell ref="R261:R264"/>
    <mergeCell ref="Z261:Z262"/>
    <mergeCell ref="AA261:AA262"/>
    <mergeCell ref="AB261:AD262"/>
    <mergeCell ref="AL262:AL263"/>
    <mergeCell ref="AK264:AL264"/>
    <mergeCell ref="AE265:AE266"/>
    <mergeCell ref="AF265:AH266"/>
    <mergeCell ref="AI265:AI266"/>
    <mergeCell ref="AM265:AN266"/>
    <mergeCell ref="G267:K268"/>
    <mergeCell ref="L267:O267"/>
    <mergeCell ref="P267:P268"/>
    <mergeCell ref="Q267:Q268"/>
    <mergeCell ref="AA267:AA268"/>
    <mergeCell ref="AM267:AM268"/>
    <mergeCell ref="AN267:AN268"/>
    <mergeCell ref="L268:O268"/>
    <mergeCell ref="AB268:AE268"/>
    <mergeCell ref="AF268:AI268"/>
    <mergeCell ref="E265:F268"/>
    <mergeCell ref="G265:K266"/>
    <mergeCell ref="L265:M266"/>
    <mergeCell ref="N265:O266"/>
    <mergeCell ref="P265:P266"/>
    <mergeCell ref="R265:R268"/>
    <mergeCell ref="Z265:Z266"/>
    <mergeCell ref="AA265:AA266"/>
    <mergeCell ref="AB265:AD266"/>
    <mergeCell ref="AL266:AL267"/>
    <mergeCell ref="AK268:AL268"/>
    <mergeCell ref="AE269:AE270"/>
    <mergeCell ref="AF269:AH270"/>
    <mergeCell ref="AI269:AI270"/>
    <mergeCell ref="AM269:AN270"/>
    <mergeCell ref="G271:K272"/>
    <mergeCell ref="L271:O271"/>
    <mergeCell ref="P271:P272"/>
    <mergeCell ref="Q271:Q272"/>
    <mergeCell ref="AA271:AA272"/>
    <mergeCell ref="AM271:AM272"/>
    <mergeCell ref="AN271:AN272"/>
    <mergeCell ref="L272:O272"/>
    <mergeCell ref="AB272:AE272"/>
    <mergeCell ref="AF272:AI272"/>
    <mergeCell ref="E269:F272"/>
    <mergeCell ref="G269:K270"/>
    <mergeCell ref="L269:M270"/>
    <mergeCell ref="N269:O270"/>
    <mergeCell ref="P269:P270"/>
    <mergeCell ref="R269:R272"/>
    <mergeCell ref="Z269:Z270"/>
    <mergeCell ref="AA269:AA270"/>
    <mergeCell ref="AB269:AD270"/>
    <mergeCell ref="AL270:AL271"/>
    <mergeCell ref="AK272:AL272"/>
    <mergeCell ref="AE273:AE274"/>
    <mergeCell ref="AF273:AH274"/>
    <mergeCell ref="AI273:AI274"/>
    <mergeCell ref="AM273:AN274"/>
    <mergeCell ref="G275:K276"/>
    <mergeCell ref="L275:O275"/>
    <mergeCell ref="P275:P276"/>
    <mergeCell ref="Q275:Q276"/>
    <mergeCell ref="AA275:AA276"/>
    <mergeCell ref="AM275:AM276"/>
    <mergeCell ref="AN275:AN276"/>
    <mergeCell ref="L276:O276"/>
    <mergeCell ref="AB276:AE276"/>
    <mergeCell ref="AF276:AI276"/>
    <mergeCell ref="E273:F276"/>
    <mergeCell ref="G273:K274"/>
    <mergeCell ref="L273:M274"/>
    <mergeCell ref="N273:O274"/>
    <mergeCell ref="P273:P274"/>
    <mergeCell ref="R273:R276"/>
    <mergeCell ref="Z273:Z274"/>
    <mergeCell ref="AA273:AA274"/>
    <mergeCell ref="AB273:AD274"/>
    <mergeCell ref="AL274:AL275"/>
    <mergeCell ref="AK276:AL276"/>
  </mergeCells>
  <phoneticPr fontId="1"/>
  <dataValidations count="13">
    <dataValidation type="list" errorStyle="information" allowBlank="1" showInputMessage="1" showErrorMessage="1" sqref="L13:O13 L17:O17 L21:O21 L25:O25 L29:O29 L33:O33 L37:O37 L41:O41 L45:O45 L49:O49 L77:O77 L81:O81 L85:O85 L89:O89 L93:O93 L97:O97 L101:O101 L105:O105 L109:O109 L113:O113 L117:O117 L121:O121 L125:O125 L129:O129 L137:O137 L133:O133 L146:O146 L150:O150 L154:O154 L158:O158 L162:O162 L166:O166 L170:O170 L174:O174 L178:O178 L182:O182 L186:O186 L190:O190 L194:O194 L198:O198 L202:O202 L206:O206 L215:O215 L219:O219 L223:O223 L227:O227 L231:O231 L235:O235 L239:O239 L243:O243 L247:O247 L251:O251 L255:O255 L259:O259 L263:O263 L267:O267 L271:O271 L275:O275">
      <formula1>"50,60"</formula1>
    </dataValidation>
    <dataValidation type="list" allowBlank="1" showInputMessage="1" showErrorMessage="1" sqref="L11:M12 L15:M16 L19:M20 L23:M24 L27:M28 L31:M32 L35:M36 L39:M40 L43:M44 L47:M48 L75:M76 L79:M80 L83:M84 L87:M88 L91:M92 L95:M96 L99:M100 L103:M104 L107:M108 L111:M112 L115:M116 L119:M120 L123:M124 L127:M128 L135:M136 L131:M132 L144:M145 L148:M149 L152:M153 L156:M157 L160:M161 L164:M165 L168:M169 L172:M173 L176:M177 L180:M181 L184:M185 L188:M189 L192:M193 L196:M197 L200:M201 L204:M205 L213:M214 L217:M218 L221:M222 L225:M226 L229:M230 L233:M234 L237:M238 L241:M242 L245:M246 L249:M250 L253:M254 L257:M258 L261:M262 L265:M266 L269:M270 L273:M274">
      <formula1>"3φ3W,1φ3W"</formula1>
    </dataValidation>
    <dataValidation type="list" allowBlank="1" showInputMessage="1" showErrorMessage="1" sqref="AI3">
      <formula1>"①&amp;②,①&amp;③,②&amp;③"</formula1>
    </dataValidation>
    <dataValidation type="list" errorStyle="information" allowBlank="1" showInputMessage="1" showErrorMessage="1" sqref="G15 G35 G31 G19 G27 G11 G47 G39 G43 G23 G75 G79 G83 G87 G91 G95 G99 G103 G107 G111 G115 G119 G123 G127 G135 G131 G144 G148 G152 G156 G160 G164 G168 G172 G176 G180 G184 G188 G192 G196 G200 G204 G213 G217 G221 G225 G229 G233 G237 G241 G245 G249 G253 G257 G261 G265 G269 G273">
      <formula1>$B$6:$B$10</formula1>
    </dataValidation>
    <dataValidation type="list" errorStyle="information" allowBlank="1" showInputMessage="1" showErrorMessage="1" sqref="G45 G21 G13 G29 G17 G25 G33 G37 G41 G49 G77 G81 G85 G89 G93 G97 G101 G105 G109 G113 G117 G121 G125 G129 G137 G133 G146 G150 G154 G158 G162 G166 G170 G174 G178 G182 G186 G190 G194 G198 G202 G206 G215 G219 G223 G227 G231 G235 G239 G243 G247 G251 G255 G259 G263 G267 G271 G275">
      <formula1>$B$12:$B$15</formula1>
    </dataValidation>
    <dataValidation type="list" errorStyle="information" allowBlank="1" showInputMessage="1" showErrorMessage="1" sqref="AF11:AH12 AB11:AD12 AB15:AD16 AF15:AH16 AB19:AD20 AF19:AH20 AF23:AH24 AB23:AD24 AF27:AH28 AB27:AD28 AF31:AH32 AB31:AD32 AF35:AH36 AB35:AD36 AB39:AD40 AF39:AH40 AB43:AD44 AF43:AH44 AF47:AH48 AB47:AD48 AF75:AH76 AB75:AD76 AF79:AH80 AB79:AD80 AF83:AH84 AB83:AD84 AF87:AH88 AB87:AD88 AF91:AH92 AB91:AD92 AF95:AH96 AB95:AD96 AF99:AH100 AB99:AD100 AF103:AH104 AB103:AD104 AF107:AH108 AB107:AD108 AF111:AH112 AB111:AD112 AF115:AH116 AB115:AD116 AF119:AH120 AB119:AD120 AF123:AH124 AB123:AD124 AF127:AH128 AB127:AD128 AF135:AH136 AB135:AD136 AF131:AH132 AB131:AD132 AF144:AH145 AB144:AD145 AF148:AH149 AB148:AD149 AF152:AH153 AB152:AD153 AF156:AH157 AB156:AD157 AF160:AH161 AB160:AD161 AF164:AH165 AB164:AD165 AF168:AH169 AB168:AD169 AF172:AH173 AB172:AD173 AF176:AH177 AB176:AD177 AF180:AH181 AB180:AD181 AF184:AH185 AB184:AD185 AF188:AH189 AB188:AD189 AF192:AH193 AB192:AD193 AF196:AH197 AB196:AD197 AF200:AH201 AB200:AD201 AF204:AH205 AB204:AD205 AF213:AH214 AB213:AD214 AF217:AH218 AB217:AD218 AF221:AH222 AB221:AD222 AF225:AH226 AB225:AD226 AF229:AH230 AB229:AD230 AF233:AH234 AB233:AD234 AF237:AH238 AB237:AD238 AF241:AH242 AB241:AD242 AF245:AH246 AB245:AD246 AF249:AH250 AB249:AD250 AF253:AH254 AB253:AD254 AF257:AH258 AB257:AD258 AF261:AH262 AB261:AD262 AF265:AH266 AB265:AD266 AF269:AH270 AB269:AD270 AF273:AH274 AB273:AD274">
      <formula1>$B$24:$B$33</formula1>
    </dataValidation>
    <dataValidation type="decimal" errorStyle="information" allowBlank="1" showInputMessage="1" showErrorMessage="1" errorTitle="計算温度" error="導体最高許容温度_x000a_-273 [℃] ～ ＋300 {℃} の範囲 " sqref="L14:O14 L18:O18 L22:O22 L26:O26 L30:O30 L34:O34 L38:O38 L42:O42 L46:O46 L50:O50 L78:O78 L82:O82 L86:O86 L90:O90 L94:O94 L98:O98 L102:O102 L106:O106 L110:O110 L114:O114 L118:O118 L122:O122 L126:O126 L138:O138 L130:O130 L134:O134 L147:O147 L151:O151 L155:O155 L159:O159 L163:O163 L167:O167 L171:O171 L175:O175 L179:O179 L183:O183 L187:O187 L191:O191 L195:O195 L199:O199 L203:O203 L207:O207 L216:O216 L220:O220 L224:O224 L228:O228 L232:O232 L236:O236 L240:O240 L244:O244 L248:O248 L252:O252 L256:O256 L260:O260 L264:O264 L268:O268 L272:O272 L276:O276">
      <formula1>-273</formula1>
      <formula2>300</formula2>
    </dataValidation>
    <dataValidation type="list" errorStyle="information" allowBlank="1" showInputMessage="1" showErrorMessage="1" sqref="P11 P15 P19 P23 P27 P31 P35 P39 P43 P47 P75 P79 P83 P87 P91 P95 P99 P103 P107 P111 P115 P119 P123 P127 P135 P131 P144 P148 P152 P156 P160 P164 P168 P172 P176 P180 P184 P188 P192 P196 P200 P204 P213 P217 P221 P225 P229 P233 P237 P241 P245 P249 P253 P257 P261 P265 P269 P273">
      <formula1>$B$17:$B$22</formula1>
    </dataValidation>
    <dataValidation type="list" allowBlank="1" showInputMessage="1" showErrorMessage="1" sqref="AJ11 AJ31 AJ27 AJ29 AJ23 AJ25 AJ19 AJ21 AJ15 AJ17 AJ144 AJ146 AJ13 AJ33 AJ35 AJ37 AJ39 AJ41 AJ43 AJ45 AJ148 AJ150 AJ47 AJ49 AJ75 AJ77 AJ79 AJ81 AJ152 AJ154 AJ156 AJ158 AJ83 AJ85 AJ87 AJ89 AJ91 AJ93 AJ95 AJ97 AJ99 AJ101 AJ103 AJ105 AJ107 AJ109 AJ111 AJ113 AJ115 AJ117 AJ119 AJ121 AJ160 AJ162 AJ164 AJ166 AJ168 AJ170 AJ172 AJ174 AJ176 AJ178 AJ180 AJ182 AJ184 AJ186 AJ188 AJ190 AJ192 AJ194 AJ196 AJ198 AJ200 AJ202 AJ204 AJ206 AJ123 AJ125 AJ127 AJ129 AJ131 AJ133 AJ135 AJ137 AJ213 AJ215 AJ217 AJ219 AJ221 AJ223 AJ225 AJ227 AJ229 AJ231 AJ233 AJ235 AJ237 AJ239 AJ241 AJ243 AJ245 AJ247 AJ249 AJ251 AJ253 AJ255 AJ257 AJ259 AJ261 AJ263 AJ265 AJ267 AJ269 AJ271 AJ273 AJ275">
      <formula1>"直 入,Ｓ-Ｄ,ﾘｱｸﾄﾙ50%,ﾘｱｸﾄﾙ60%,ﾘｱｸﾄﾙ80%,ｺﾝﾄﾞﾙﾌｧ50%,ｺﾝﾄﾞﾙﾌｧ65%,ｺﾝﾄﾞﾙﾌｧ80%"</formula1>
    </dataValidation>
    <dataValidation type="list" allowBlank="1" showInputMessage="1" showErrorMessage="1" sqref="AE11:AE12 AI11:AI12 AE15:AE16 AI15:AI16 AE19:AE20 AI19:AI20 AE23:AE24 AI23:AI24 AE27:AE28 AI27:AI28 AE31:AE32 AI31:AI32 AE35:AE36 AI35:AI36 AE39:AE40 AI39:AI40 AE43:AE44 AI43:AI44 AE47:AE48 AI47:AI48 AE75:AE76 AI75:AI76 AE79:AE80 AI79:AI80 AE83:AE84 AI83:AI84 AE87:AE88 AI87:AI88 AE91:AE92 AI91:AI92 AE95:AE96 AI95:AI96 AE99:AE100 AI99:AI100 AE103:AE104 AI103:AI104 AE107:AE108 AI107:AI108 AE111:AE112 AI111:AI112 AE115:AE116 AI115:AI116 AE119:AE120 AI119:AI120 AE123:AE124 AI123:AI124 AE127:AE128 AI127:AI128 AE135:AE136 AI135:AI136 AE131:AE132 AI131:AI132 AE144:AE145 AI144:AI145 AE148:AE149 AI148:AI149 AE152:AE153 AI152:AI153 AE156:AE157 AI156:AI157 AE160:AE161 AI160:AI161 AE164:AE165 AI164:AI165 AE168:AE169 AI168:AI169 AE172:AE173 AI172:AI173 AE176:AE177 AI176:AI177 AE180:AE181 AI180:AI181 AE184:AE185 AI184:AI185 AE188:AE189 AI188:AI189 AE192:AE193 AI192:AI193 AE196:AE197 AI196:AI197 AE200:AE201 AI200:AI201 AE204:AE205 AI204:AI205 AE213:AE214 AI213:AI214 AE217:AE218 AI217:AI218 AE221:AE222 AI221:AI222 AE225:AE226 AI225:AI226 AE229:AE230 AI229:AI230 AE233:AE234 AI233:AI234 AE237:AE238 AI237:AI238 AE241:AE242 AI241:AI242 AE245:AE246 AI245:AI246 AE249:AE250 AI249:AI250 AE253:AE254 AI253:AI254 AE257:AE258 AI257:AI258 AE261:AE262 AI261:AI262 AE265:AE266 AI265:AI266 AE269:AE270 AI269:AI270 AE273:AE274 AI273:AI274">
      <formula1>$B$35:$B$58</formula1>
    </dataValidation>
    <dataValidation type="list" errorStyle="information" allowBlank="1" showInputMessage="1" showErrorMessage="1" sqref="S11:S50 S75:S138 S144:S207 S213:S276">
      <formula1>$AQ$10:$AQ$32</formula1>
    </dataValidation>
    <dataValidation type="list" errorStyle="information" allowBlank="1" showInputMessage="1" showErrorMessage="1" sqref="AM11:AN12 AM15:AN16 AM19:AN20 AM144:AN145 AM23:AN24 AM27:AN28 AM31:AN32 AM35:AN36 AM39:AN40 AM43:AN44 AM148:AN149 AM47:AN48 AM75:AN76 AM79:AN80 AM152:AN153 AM156:AN157 AM83:AN84 AM87:AN88 AM91:AN92 AM95:AN96 AM99:AN100 AM103:AN104 AM107:AN108 AM111:AN112 AM115:AN116 AM119:AN120 AM160:AN161 AM164:AN165 AM168:AN169 AM172:AN173 AM176:AN177 AM180:AN181 AM184:AN185 AM188:AN189 AM192:AN193 AM196:AN197 AM200:AN201 AM204:AN205 AM123:AN124 AM127:AN128 AM131:AN132 AM135:AN136 AM213:AN214 AM217:AN218 AM221:AN222 AM225:AN226 AM229:AN230 AM233:AN234 AM237:AN238 AM241:AN242 AM245:AN246 AM249:AN250 AM253:AN254 AM257:AN258 AM261:AN262 AM265:AN266 AM269:AN270 AM273:AN274">
      <formula1>$AR$10:$AR$20</formula1>
    </dataValidation>
    <dataValidation type="list" errorStyle="information" allowBlank="1" showInputMessage="1" showErrorMessage="1" sqref="AM13:AM14 AM17:AM18 AM21:AM22 AM146:AM147 AM25:AM26 AM29:AM30 AM33:AM34 AM37:AM38 AM41:AM42 AM45:AM46 AM150:AM151 AM49:AM50 AM77:AM78 AM81:AM82 AM154:AM155 AM158:AM159 AM85:AM86 AM89:AM90 AM93:AM94 AM97:AM98 AM101:AM102 AM105:AM106 AM109:AM110 AM113:AM114 AM117:AM118 AM121:AM122 AM162:AM163 AM166:AM167 AM170:AM171 AM174:AM175 AM178:AM179 AM182:AM183 AM186:AM187 AM190:AM191 AM194:AM195 AM198:AM199 AM202:AM203 AM206:AM207 AM125:AM126 AM129:AM130 AM133:AM134 AM137:AM138 AM215:AM216 AM219:AM220 AM223:AM224 AM227:AM228 AM231:AM232 AM235:AM236 AM239:AM240 AM243:AM244 AM247:AM248 AM251:AM252 AM255:AM256 AM259:AM260 AM263:AM264 AM267:AM268 AM271:AM272 AM275:AM276">
      <formula1>$AR$21:$AR$44</formula1>
    </dataValidation>
  </dataValidations>
  <pageMargins left="0.59055118110236227" right="0.39370078740157483" top="0.39370078740157483" bottom="0.19685039370078741" header="0.31496062992125984" footer="0.31496062992125984"/>
  <pageSetup paperSize="8" scale="92" orientation="landscape" verticalDpi="0" r:id="rId1"/>
  <rowBreaks count="2" manualBreakCount="2">
    <brk id="138" min="4" max="40" man="1"/>
    <brk id="207" min="4" max="4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68"/>
  <sheetViews>
    <sheetView view="pageBreakPreview" zoomScale="115" zoomScaleSheetLayoutView="115" workbookViewId="0"/>
  </sheetViews>
  <sheetFormatPr defaultRowHeight="13.5" x14ac:dyDescent="0.15"/>
  <cols>
    <col min="1" max="1" width="1.375" customWidth="1"/>
    <col min="2" max="25" width="3.625" customWidth="1"/>
    <col min="26" max="26" width="1.875" customWidth="1"/>
  </cols>
  <sheetData>
    <row r="1" spans="2:26" ht="7.5" customHeight="1" x14ac:dyDescent="0.15"/>
    <row r="2" spans="2:26" x14ac:dyDescent="0.15">
      <c r="B2" s="16"/>
      <c r="C2" s="17" t="s">
        <v>88</v>
      </c>
      <c r="D2" s="16"/>
      <c r="E2" s="16"/>
      <c r="F2" s="16"/>
      <c r="G2" s="16"/>
      <c r="H2" s="16"/>
      <c r="I2" s="16"/>
      <c r="J2" s="16"/>
      <c r="K2" s="16"/>
      <c r="L2" s="16"/>
      <c r="M2" s="16"/>
      <c r="N2" s="16"/>
      <c r="O2" s="16"/>
      <c r="P2" s="16"/>
      <c r="Q2" s="16"/>
      <c r="R2" s="16"/>
      <c r="S2" s="16"/>
      <c r="T2" s="16"/>
      <c r="U2" s="16"/>
      <c r="V2" s="16"/>
      <c r="W2" s="16"/>
      <c r="X2" s="16"/>
      <c r="Y2" s="16"/>
      <c r="Z2" s="16"/>
    </row>
    <row r="3" spans="2:26" ht="13.5" customHeight="1" x14ac:dyDescent="0.15">
      <c r="B3" s="296" t="s">
        <v>87</v>
      </c>
      <c r="C3" s="296"/>
      <c r="D3" s="296"/>
      <c r="E3" s="296"/>
      <c r="F3" s="296"/>
      <c r="G3" s="296"/>
      <c r="H3" s="296"/>
      <c r="I3" s="296"/>
      <c r="J3" s="296"/>
      <c r="K3" s="296"/>
      <c r="L3" s="296"/>
      <c r="M3" s="296"/>
      <c r="N3" s="296"/>
      <c r="O3" s="296"/>
      <c r="P3" s="296"/>
      <c r="Q3" s="296"/>
      <c r="R3" s="296"/>
      <c r="S3" s="296"/>
      <c r="T3" s="296"/>
      <c r="U3" s="296"/>
      <c r="V3" s="296"/>
      <c r="W3" s="296"/>
      <c r="X3" s="296"/>
      <c r="Y3" s="296"/>
      <c r="Z3" s="296"/>
    </row>
    <row r="4" spans="2:26" ht="14.25" thickBot="1" x14ac:dyDescent="0.2">
      <c r="B4" s="297"/>
      <c r="C4" s="297"/>
      <c r="D4" s="297"/>
      <c r="E4" s="297"/>
      <c r="F4" s="297"/>
      <c r="G4" s="297"/>
      <c r="H4" s="297"/>
      <c r="I4" s="297"/>
      <c r="J4" s="297"/>
      <c r="K4" s="297"/>
      <c r="L4" s="297"/>
      <c r="M4" s="297"/>
      <c r="N4" s="297"/>
      <c r="O4" s="297"/>
      <c r="P4" s="297"/>
      <c r="Q4" s="297"/>
      <c r="R4" s="297"/>
      <c r="S4" s="297"/>
      <c r="T4" s="297"/>
      <c r="U4" s="297"/>
      <c r="V4" s="297"/>
      <c r="W4" s="297"/>
      <c r="X4" s="297"/>
      <c r="Y4" s="297"/>
      <c r="Z4" s="297"/>
    </row>
    <row r="5" spans="2:26" ht="4.5" customHeight="1" thickTop="1" x14ac:dyDescent="0.15">
      <c r="B5" s="18"/>
      <c r="C5" s="18"/>
      <c r="D5" s="18"/>
      <c r="E5" s="18"/>
      <c r="F5" s="18"/>
      <c r="G5" s="18"/>
      <c r="H5" s="18"/>
      <c r="I5" s="18"/>
      <c r="J5" s="18"/>
      <c r="K5" s="18"/>
      <c r="L5" s="18"/>
      <c r="M5" s="18"/>
      <c r="N5" s="18"/>
      <c r="O5" s="18"/>
      <c r="P5" s="18"/>
      <c r="Q5" s="18"/>
      <c r="R5" s="18"/>
      <c r="S5" s="18"/>
      <c r="T5" s="18"/>
      <c r="U5" s="18"/>
      <c r="V5" s="18"/>
      <c r="W5" s="18"/>
      <c r="X5" s="18"/>
      <c r="Y5" s="18"/>
      <c r="Z5" s="18"/>
    </row>
    <row r="6" spans="2:26" ht="12" customHeight="1" x14ac:dyDescent="0.15">
      <c r="B6" s="298" t="s">
        <v>86</v>
      </c>
      <c r="C6" s="299"/>
      <c r="D6" s="299"/>
      <c r="E6" s="299"/>
      <c r="F6" s="299"/>
      <c r="G6" s="299"/>
      <c r="H6" s="299"/>
      <c r="I6" s="299"/>
      <c r="J6" s="299"/>
      <c r="K6" s="299"/>
      <c r="L6" s="299"/>
      <c r="M6" s="299"/>
      <c r="N6" s="299"/>
      <c r="O6" s="299"/>
      <c r="P6" s="299"/>
      <c r="Q6" s="299"/>
      <c r="R6" s="299"/>
      <c r="S6" s="299"/>
      <c r="T6" s="299"/>
      <c r="U6" s="299"/>
      <c r="V6" s="299"/>
      <c r="W6" s="299"/>
      <c r="X6" s="299"/>
      <c r="Y6" s="299"/>
      <c r="Z6" s="299"/>
    </row>
    <row r="7" spans="2:26" ht="12" customHeight="1" x14ac:dyDescent="0.15">
      <c r="B7" s="299" t="s">
        <v>85</v>
      </c>
      <c r="C7" s="299"/>
      <c r="D7" s="299"/>
      <c r="E7" s="299"/>
      <c r="F7" s="299"/>
      <c r="G7" s="299"/>
      <c r="H7" s="299"/>
      <c r="I7" s="299"/>
      <c r="J7" s="299"/>
      <c r="K7" s="299"/>
      <c r="L7" s="299"/>
      <c r="M7" s="299"/>
      <c r="N7" s="299"/>
      <c r="O7" s="299"/>
      <c r="P7" s="299"/>
      <c r="Q7" s="299"/>
      <c r="R7" s="299"/>
      <c r="S7" s="299"/>
      <c r="T7" s="299"/>
      <c r="U7" s="299"/>
      <c r="V7" s="299"/>
      <c r="W7" s="299"/>
      <c r="X7" s="299"/>
      <c r="Y7" s="299"/>
      <c r="Z7" s="299"/>
    </row>
    <row r="8" spans="2:26" ht="12" customHeight="1" x14ac:dyDescent="0.15">
      <c r="B8" s="300" t="s">
        <v>84</v>
      </c>
      <c r="C8" s="300"/>
      <c r="D8" s="300"/>
      <c r="E8" s="300"/>
      <c r="F8" s="300"/>
      <c r="G8" s="300"/>
      <c r="H8" s="300"/>
      <c r="I8" s="300"/>
      <c r="J8" s="300"/>
      <c r="K8" s="300"/>
      <c r="L8" s="300"/>
      <c r="M8" s="300"/>
      <c r="N8" s="300"/>
      <c r="O8" s="300"/>
      <c r="P8" s="300"/>
      <c r="Q8" s="300"/>
      <c r="R8" s="300"/>
      <c r="S8" s="300"/>
      <c r="T8" s="300"/>
      <c r="U8" s="300"/>
      <c r="V8" s="300"/>
      <c r="W8" s="300"/>
      <c r="X8" s="300"/>
      <c r="Y8" s="300"/>
      <c r="Z8" s="300"/>
    </row>
    <row r="9" spans="2:26" ht="12" customHeight="1" x14ac:dyDescent="0.15">
      <c r="B9" s="19"/>
      <c r="C9" s="19"/>
      <c r="D9" s="19"/>
      <c r="E9" s="19"/>
      <c r="F9" s="19"/>
      <c r="G9" s="19"/>
      <c r="H9" s="19"/>
      <c r="I9" s="19"/>
      <c r="J9" s="19"/>
      <c r="K9" s="19"/>
      <c r="L9" s="19"/>
      <c r="M9" s="19"/>
      <c r="N9" s="19"/>
      <c r="O9" s="19"/>
      <c r="P9" s="19"/>
      <c r="Q9" s="19"/>
      <c r="R9" s="19"/>
      <c r="S9" s="19"/>
      <c r="T9" s="19"/>
      <c r="U9" s="19"/>
      <c r="V9" s="19"/>
      <c r="W9" s="19"/>
      <c r="X9" s="19"/>
      <c r="Y9" s="19"/>
      <c r="Z9" s="19"/>
    </row>
    <row r="10" spans="2:26" ht="12" customHeight="1" x14ac:dyDescent="0.15">
      <c r="B10" s="19"/>
      <c r="C10" s="19"/>
      <c r="D10" s="19"/>
      <c r="E10" s="19"/>
      <c r="F10" s="20" t="s">
        <v>83</v>
      </c>
      <c r="G10" s="19"/>
      <c r="H10" s="19"/>
      <c r="I10" s="19"/>
      <c r="J10" s="19"/>
      <c r="K10" s="19"/>
      <c r="L10" s="19"/>
      <c r="M10" s="19"/>
      <c r="N10" s="19"/>
      <c r="O10" s="19"/>
      <c r="P10" s="19"/>
      <c r="Q10" s="19"/>
      <c r="R10" s="19"/>
      <c r="S10" s="19"/>
      <c r="T10" s="19"/>
      <c r="U10" s="19"/>
      <c r="V10" s="19"/>
      <c r="W10" s="19"/>
      <c r="X10" s="19"/>
      <c r="Y10" s="19"/>
      <c r="Z10" s="19"/>
    </row>
    <row r="11" spans="2:26" ht="12" customHeight="1" x14ac:dyDescent="0.15">
      <c r="B11" s="19"/>
      <c r="C11" s="19"/>
      <c r="D11" s="19"/>
      <c r="E11" s="19"/>
      <c r="F11" s="19"/>
      <c r="G11" s="21" t="s">
        <v>82</v>
      </c>
      <c r="H11" s="19"/>
      <c r="I11" s="19"/>
      <c r="J11" s="19"/>
      <c r="K11" s="19"/>
      <c r="L11" s="19"/>
      <c r="M11" s="19"/>
      <c r="N11" s="19"/>
      <c r="O11" s="19"/>
      <c r="P11" s="19"/>
      <c r="Q11" s="19"/>
      <c r="R11" s="19"/>
      <c r="S11" s="19"/>
      <c r="T11" s="19"/>
      <c r="U11" s="19"/>
      <c r="V11" s="19"/>
      <c r="W11" s="19"/>
      <c r="X11" s="19"/>
      <c r="Y11" s="19"/>
      <c r="Z11" s="19"/>
    </row>
    <row r="12" spans="2:26" ht="12" customHeight="1" x14ac:dyDescent="0.15">
      <c r="B12" s="19"/>
      <c r="C12" s="19"/>
      <c r="D12" s="19"/>
      <c r="E12" s="19"/>
      <c r="F12" s="19"/>
      <c r="G12" s="21" t="s">
        <v>81</v>
      </c>
      <c r="H12" s="19"/>
      <c r="I12" s="19"/>
      <c r="J12" s="19"/>
      <c r="K12" s="19"/>
      <c r="L12" s="19"/>
      <c r="M12" s="19"/>
      <c r="N12" s="19"/>
      <c r="O12" s="19"/>
      <c r="P12" s="19"/>
      <c r="Q12" s="19"/>
      <c r="R12" s="19"/>
      <c r="S12" s="19"/>
      <c r="T12" s="19"/>
      <c r="U12" s="19"/>
      <c r="V12" s="19"/>
      <c r="W12" s="19"/>
      <c r="X12" s="19"/>
      <c r="Y12" s="19"/>
      <c r="Z12" s="19"/>
    </row>
    <row r="13" spans="2:26" ht="12" customHeight="1" x14ac:dyDescent="0.15">
      <c r="B13" s="19"/>
      <c r="C13" s="19"/>
      <c r="D13" s="19"/>
      <c r="E13" s="19"/>
      <c r="F13" s="19"/>
      <c r="G13" s="21" t="s">
        <v>80</v>
      </c>
      <c r="H13" s="19"/>
      <c r="I13" s="19"/>
      <c r="J13" s="19"/>
      <c r="K13" s="19"/>
      <c r="L13" s="19"/>
      <c r="M13" s="19"/>
      <c r="N13" s="19"/>
      <c r="O13" s="19"/>
      <c r="P13" s="19"/>
      <c r="Q13" s="19"/>
      <c r="R13" s="19"/>
      <c r="S13" s="19"/>
      <c r="T13" s="19"/>
      <c r="U13" s="19"/>
      <c r="V13" s="19"/>
      <c r="W13" s="19"/>
      <c r="X13" s="19"/>
      <c r="Y13" s="19"/>
      <c r="Z13" s="19"/>
    </row>
    <row r="14" spans="2:26" ht="12" customHeight="1" x14ac:dyDescent="0.15">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2:26" ht="12" customHeight="1" x14ac:dyDescent="0.15">
      <c r="B15" s="19"/>
      <c r="C15" s="301" t="s">
        <v>79</v>
      </c>
      <c r="D15" s="301"/>
      <c r="E15" s="301"/>
      <c r="F15" s="301"/>
      <c r="G15" s="301"/>
      <c r="H15" s="301"/>
      <c r="I15" s="301"/>
      <c r="J15" s="301"/>
      <c r="K15" s="301"/>
      <c r="L15" s="301"/>
      <c r="M15" s="301"/>
      <c r="N15" s="301"/>
      <c r="O15" s="301"/>
      <c r="P15" s="301"/>
      <c r="Q15" s="301"/>
      <c r="R15" s="301"/>
      <c r="S15" s="301"/>
      <c r="T15" s="301"/>
      <c r="U15" s="301"/>
      <c r="V15" s="301"/>
      <c r="W15" s="301"/>
      <c r="X15" s="301"/>
      <c r="Y15" s="301"/>
      <c r="Z15" s="301"/>
    </row>
    <row r="16" spans="2:26" ht="12" customHeight="1" x14ac:dyDescent="0.15">
      <c r="B16" s="19"/>
      <c r="C16" s="295" t="s">
        <v>78</v>
      </c>
      <c r="D16" s="295"/>
      <c r="E16" s="295"/>
      <c r="F16" s="295"/>
      <c r="G16" s="295"/>
      <c r="H16" s="295"/>
      <c r="I16" s="295"/>
      <c r="J16" s="295"/>
      <c r="K16" s="295"/>
      <c r="L16" s="295"/>
      <c r="M16" s="295"/>
      <c r="N16" s="295"/>
      <c r="O16" s="295"/>
      <c r="P16" s="295"/>
      <c r="Q16" s="295"/>
      <c r="R16" s="295"/>
      <c r="S16" s="295"/>
      <c r="T16" s="295"/>
      <c r="U16" s="295"/>
      <c r="V16" s="295"/>
      <c r="W16" s="295"/>
      <c r="X16" s="295"/>
      <c r="Y16" s="295"/>
      <c r="Z16" s="295"/>
    </row>
    <row r="17" spans="2:26" ht="12" customHeight="1" x14ac:dyDescent="0.15">
      <c r="B17" s="19"/>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row>
    <row r="18" spans="2:26" ht="12" customHeight="1" x14ac:dyDescent="0.15">
      <c r="B18" s="19"/>
      <c r="C18" s="301" t="s">
        <v>77</v>
      </c>
      <c r="D18" s="295"/>
      <c r="E18" s="295"/>
      <c r="F18" s="295"/>
      <c r="G18" s="295"/>
      <c r="H18" s="295"/>
      <c r="I18" s="295"/>
      <c r="J18" s="295"/>
      <c r="K18" s="295"/>
      <c r="L18" s="295"/>
      <c r="M18" s="295"/>
      <c r="N18" s="295"/>
      <c r="O18" s="295"/>
      <c r="P18" s="295"/>
      <c r="Q18" s="295"/>
      <c r="R18" s="295"/>
      <c r="S18" s="295"/>
      <c r="T18" s="295"/>
      <c r="U18" s="295"/>
      <c r="V18" s="295"/>
      <c r="W18" s="295"/>
      <c r="X18" s="295"/>
      <c r="Y18" s="295"/>
      <c r="Z18" s="295"/>
    </row>
    <row r="19" spans="2:26" ht="12" customHeight="1" x14ac:dyDescent="0.15">
      <c r="B19" s="19"/>
      <c r="C19" s="295"/>
      <c r="D19" s="295"/>
      <c r="E19" s="295"/>
      <c r="F19" s="295"/>
      <c r="G19" s="295"/>
      <c r="H19" s="295"/>
      <c r="I19" s="295"/>
      <c r="J19" s="295"/>
      <c r="K19" s="295"/>
      <c r="L19" s="295"/>
      <c r="M19" s="295"/>
      <c r="N19" s="295"/>
      <c r="O19" s="295"/>
      <c r="P19" s="295"/>
      <c r="Q19" s="295"/>
      <c r="R19" s="295"/>
      <c r="S19" s="295"/>
      <c r="T19" s="295"/>
      <c r="U19" s="295"/>
      <c r="V19" s="295"/>
      <c r="W19" s="295"/>
      <c r="X19" s="295"/>
      <c r="Y19" s="295"/>
      <c r="Z19" s="295"/>
    </row>
    <row r="20" spans="2:26" ht="12" customHeight="1" x14ac:dyDescent="0.15">
      <c r="B20" s="19"/>
      <c r="C20" s="301" t="s">
        <v>76</v>
      </c>
      <c r="D20" s="295"/>
      <c r="E20" s="295"/>
      <c r="F20" s="295"/>
      <c r="G20" s="295"/>
      <c r="H20" s="295"/>
      <c r="I20" s="295"/>
      <c r="J20" s="295"/>
      <c r="K20" s="295"/>
      <c r="L20" s="295"/>
      <c r="M20" s="295"/>
      <c r="N20" s="295"/>
      <c r="O20" s="295"/>
      <c r="P20" s="295"/>
      <c r="Q20" s="295"/>
      <c r="R20" s="295"/>
      <c r="S20" s="295"/>
      <c r="T20" s="295"/>
      <c r="U20" s="295"/>
      <c r="V20" s="295"/>
      <c r="W20" s="295"/>
      <c r="X20" s="295"/>
      <c r="Y20" s="295"/>
      <c r="Z20" s="295"/>
    </row>
    <row r="21" spans="2:26" ht="12" customHeight="1" x14ac:dyDescent="0.15">
      <c r="B21" s="19"/>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row>
    <row r="22" spans="2:26" ht="12" customHeight="1" x14ac:dyDescent="0.15">
      <c r="B22" s="19"/>
      <c r="C22" s="302" t="s">
        <v>75</v>
      </c>
      <c r="D22" s="302"/>
      <c r="E22" s="302"/>
      <c r="F22" s="302"/>
      <c r="G22" s="302"/>
      <c r="H22" s="302"/>
      <c r="I22" s="302"/>
      <c r="J22" s="302"/>
      <c r="K22" s="302"/>
      <c r="L22" s="302"/>
      <c r="M22" s="302"/>
      <c r="N22" s="302"/>
      <c r="O22" s="302"/>
      <c r="P22" s="302"/>
      <c r="Q22" s="302"/>
      <c r="R22" s="302"/>
      <c r="S22" s="302"/>
      <c r="T22" s="302"/>
      <c r="U22" s="302"/>
      <c r="V22" s="302"/>
      <c r="W22" s="302"/>
      <c r="X22" s="302"/>
      <c r="Y22" s="302"/>
      <c r="Z22" s="302"/>
    </row>
    <row r="23" spans="2:26" ht="12" customHeight="1" x14ac:dyDescent="0.15">
      <c r="B23" s="19"/>
      <c r="C23" s="295" t="s">
        <v>74</v>
      </c>
      <c r="D23" s="295"/>
      <c r="E23" s="295"/>
      <c r="F23" s="295"/>
      <c r="G23" s="295"/>
      <c r="H23" s="295"/>
      <c r="I23" s="295"/>
      <c r="J23" s="295"/>
      <c r="K23" s="295"/>
      <c r="L23" s="295"/>
      <c r="M23" s="295"/>
      <c r="N23" s="295"/>
      <c r="O23" s="295"/>
      <c r="P23" s="295"/>
      <c r="Q23" s="295"/>
      <c r="R23" s="295"/>
      <c r="S23" s="295"/>
      <c r="T23" s="295"/>
      <c r="U23" s="295"/>
      <c r="V23" s="295"/>
      <c r="W23" s="295"/>
      <c r="X23" s="295"/>
      <c r="Y23" s="295"/>
      <c r="Z23" s="295"/>
    </row>
    <row r="24" spans="2:26" ht="12" customHeight="1" x14ac:dyDescent="0.15">
      <c r="B24" s="19"/>
      <c r="C24" s="295" t="s">
        <v>73</v>
      </c>
      <c r="D24" s="295"/>
      <c r="E24" s="295"/>
      <c r="F24" s="295"/>
      <c r="G24" s="295"/>
      <c r="H24" s="295"/>
      <c r="I24" s="295"/>
      <c r="J24" s="295"/>
      <c r="K24" s="295"/>
      <c r="L24" s="295"/>
      <c r="M24" s="295"/>
      <c r="N24" s="295"/>
      <c r="O24" s="295"/>
      <c r="P24" s="295"/>
      <c r="Q24" s="295"/>
      <c r="R24" s="295"/>
      <c r="S24" s="295"/>
      <c r="T24" s="295"/>
      <c r="U24" s="295"/>
      <c r="V24" s="295"/>
      <c r="W24" s="295"/>
      <c r="X24" s="295"/>
      <c r="Y24" s="295"/>
      <c r="Z24" s="295"/>
    </row>
    <row r="25" spans="2:26" ht="12" customHeight="1" x14ac:dyDescent="0.15">
      <c r="B25" s="19"/>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row>
    <row r="26" spans="2:26" ht="12" customHeight="1" x14ac:dyDescent="0.15">
      <c r="B26" s="19"/>
      <c r="C26" s="301" t="s">
        <v>72</v>
      </c>
      <c r="D26" s="295"/>
      <c r="E26" s="295"/>
      <c r="F26" s="295"/>
      <c r="G26" s="295"/>
      <c r="H26" s="295"/>
      <c r="I26" s="295"/>
      <c r="J26" s="295"/>
      <c r="K26" s="295"/>
      <c r="L26" s="295"/>
      <c r="M26" s="295"/>
      <c r="N26" s="295"/>
      <c r="O26" s="295"/>
      <c r="P26" s="295"/>
      <c r="Q26" s="295"/>
      <c r="R26" s="295"/>
      <c r="S26" s="295"/>
      <c r="T26" s="295"/>
      <c r="U26" s="295"/>
      <c r="V26" s="295"/>
      <c r="W26" s="295"/>
      <c r="X26" s="295"/>
      <c r="Y26" s="295"/>
      <c r="Z26" s="295"/>
    </row>
    <row r="27" spans="2:26" ht="12" customHeight="1" x14ac:dyDescent="0.15">
      <c r="B27" s="19"/>
      <c r="C27" s="295" t="s">
        <v>71</v>
      </c>
      <c r="D27" s="295"/>
      <c r="E27" s="295"/>
      <c r="F27" s="295"/>
      <c r="G27" s="295"/>
      <c r="H27" s="295"/>
      <c r="I27" s="295"/>
      <c r="J27" s="295"/>
      <c r="K27" s="295"/>
      <c r="L27" s="295"/>
      <c r="M27" s="295"/>
      <c r="N27" s="295"/>
      <c r="O27" s="295"/>
      <c r="P27" s="295"/>
      <c r="Q27" s="295"/>
      <c r="R27" s="295"/>
      <c r="S27" s="295"/>
      <c r="T27" s="295"/>
      <c r="U27" s="295"/>
      <c r="V27" s="295"/>
      <c r="W27" s="295"/>
      <c r="X27" s="295"/>
      <c r="Y27" s="295"/>
      <c r="Z27" s="295"/>
    </row>
    <row r="28" spans="2:26" ht="12" customHeight="1" x14ac:dyDescent="0.15">
      <c r="B28" s="19"/>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row>
    <row r="29" spans="2:26" ht="12" customHeight="1" x14ac:dyDescent="0.15">
      <c r="B29" s="19"/>
      <c r="C29" s="295" t="s">
        <v>70</v>
      </c>
      <c r="D29" s="295"/>
      <c r="E29" s="295"/>
      <c r="F29" s="295"/>
      <c r="G29" s="295"/>
      <c r="H29" s="295"/>
      <c r="I29" s="295"/>
      <c r="J29" s="295"/>
      <c r="K29" s="295"/>
      <c r="L29" s="295"/>
      <c r="M29" s="295"/>
      <c r="N29" s="295"/>
      <c r="O29" s="295"/>
      <c r="P29" s="295"/>
      <c r="Q29" s="295"/>
      <c r="R29" s="295"/>
      <c r="S29" s="295"/>
      <c r="T29" s="295"/>
      <c r="U29" s="295"/>
      <c r="V29" s="295"/>
      <c r="W29" s="295"/>
      <c r="X29" s="295"/>
      <c r="Y29" s="295"/>
      <c r="Z29" s="295"/>
    </row>
    <row r="30" spans="2:26" ht="12" customHeight="1" x14ac:dyDescent="0.15">
      <c r="B30" s="19"/>
      <c r="C30" s="295" t="s">
        <v>69</v>
      </c>
      <c r="D30" s="295"/>
      <c r="E30" s="295"/>
      <c r="F30" s="295"/>
      <c r="G30" s="295"/>
      <c r="H30" s="295"/>
      <c r="I30" s="295"/>
      <c r="J30" s="295"/>
      <c r="K30" s="295"/>
      <c r="L30" s="295"/>
      <c r="M30" s="295"/>
      <c r="N30" s="295"/>
      <c r="O30" s="295"/>
      <c r="P30" s="295"/>
      <c r="Q30" s="295"/>
      <c r="R30" s="295"/>
      <c r="S30" s="295"/>
      <c r="T30" s="295"/>
      <c r="U30" s="295"/>
      <c r="V30" s="295"/>
      <c r="W30" s="295"/>
      <c r="X30" s="295"/>
      <c r="Y30" s="295"/>
      <c r="Z30" s="295"/>
    </row>
    <row r="31" spans="2:26" ht="12" customHeight="1" thickBot="1" x14ac:dyDescent="0.2">
      <c r="B31" s="22"/>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row>
    <row r="32" spans="2:26" ht="18.75" customHeight="1" thickTop="1" x14ac:dyDescent="0.15">
      <c r="B32" s="19"/>
      <c r="C32" s="300" t="s">
        <v>68</v>
      </c>
      <c r="D32" s="295"/>
      <c r="E32" s="295"/>
      <c r="F32" s="295"/>
      <c r="G32" s="295"/>
      <c r="H32" s="295"/>
      <c r="I32" s="295"/>
      <c r="J32" s="295"/>
      <c r="K32" s="295"/>
      <c r="L32" s="295"/>
      <c r="M32" s="295"/>
      <c r="N32" s="295"/>
      <c r="O32" s="295"/>
      <c r="P32" s="295"/>
      <c r="Q32" s="295"/>
      <c r="R32" s="295"/>
      <c r="S32" s="295"/>
      <c r="T32" s="295"/>
      <c r="U32" s="295"/>
      <c r="V32" s="295"/>
      <c r="W32" s="295"/>
      <c r="X32" s="295"/>
      <c r="Y32" s="295"/>
      <c r="Z32" s="295"/>
    </row>
    <row r="33" spans="2:26" ht="12" customHeight="1" x14ac:dyDescent="0.15">
      <c r="B33" s="19"/>
      <c r="C33" s="295" t="s">
        <v>67</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row>
    <row r="34" spans="2:26" ht="12" customHeight="1" x14ac:dyDescent="0.15">
      <c r="B34" s="19"/>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row>
    <row r="35" spans="2:26" ht="12" customHeight="1" x14ac:dyDescent="0.15">
      <c r="B35" s="19"/>
      <c r="C35" s="295" t="s">
        <v>66</v>
      </c>
      <c r="D35" s="295"/>
      <c r="E35" s="295"/>
      <c r="F35" s="295"/>
      <c r="G35" s="295"/>
      <c r="H35" s="295"/>
      <c r="I35" s="295"/>
      <c r="J35" s="295"/>
      <c r="K35" s="295"/>
      <c r="L35" s="295"/>
      <c r="M35" s="295"/>
      <c r="N35" s="295"/>
      <c r="O35" s="295"/>
      <c r="P35" s="295"/>
      <c r="Q35" s="295"/>
      <c r="R35" s="295"/>
      <c r="S35" s="295"/>
      <c r="T35" s="295"/>
      <c r="U35" s="295"/>
      <c r="V35" s="295"/>
      <c r="W35" s="295"/>
      <c r="X35" s="295"/>
      <c r="Y35" s="295"/>
      <c r="Z35" s="295"/>
    </row>
    <row r="36" spans="2:26" ht="12" customHeight="1" x14ac:dyDescent="0.15">
      <c r="B36" s="19"/>
      <c r="C36" s="295" t="s">
        <v>65</v>
      </c>
      <c r="D36" s="295"/>
      <c r="E36" s="295"/>
      <c r="F36" s="295"/>
      <c r="G36" s="295"/>
      <c r="H36" s="295"/>
      <c r="I36" s="295"/>
      <c r="J36" s="295"/>
      <c r="K36" s="295"/>
      <c r="L36" s="295"/>
      <c r="M36" s="295"/>
      <c r="N36" s="295"/>
      <c r="O36" s="295"/>
      <c r="P36" s="295"/>
      <c r="Q36" s="295"/>
      <c r="R36" s="295"/>
      <c r="S36" s="295"/>
      <c r="T36" s="295"/>
      <c r="U36" s="295"/>
      <c r="V36" s="295"/>
      <c r="W36" s="295"/>
      <c r="X36" s="295"/>
      <c r="Y36" s="295"/>
      <c r="Z36" s="295"/>
    </row>
    <row r="37" spans="2:26" ht="12" customHeight="1" x14ac:dyDescent="0.15">
      <c r="B37" s="19"/>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row>
    <row r="38" spans="2:26" ht="12" customHeight="1" x14ac:dyDescent="0.15">
      <c r="B38" s="19"/>
      <c r="C38" s="295" t="s">
        <v>64</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row>
    <row r="39" spans="2:26" ht="12" customHeight="1" x14ac:dyDescent="0.15">
      <c r="B39" s="19"/>
      <c r="C39" s="295" t="s">
        <v>63</v>
      </c>
      <c r="D39" s="295"/>
      <c r="E39" s="295"/>
      <c r="F39" s="295"/>
      <c r="G39" s="295"/>
      <c r="H39" s="295"/>
      <c r="I39" s="295"/>
      <c r="J39" s="295"/>
      <c r="K39" s="295"/>
      <c r="L39" s="295"/>
      <c r="M39" s="295"/>
      <c r="N39" s="295"/>
      <c r="O39" s="295"/>
      <c r="P39" s="295"/>
      <c r="Q39" s="295"/>
      <c r="R39" s="295"/>
      <c r="S39" s="295"/>
      <c r="T39" s="295"/>
      <c r="U39" s="295"/>
      <c r="V39" s="295"/>
      <c r="W39" s="295"/>
      <c r="X39" s="295"/>
      <c r="Y39" s="295"/>
      <c r="Z39" s="295"/>
    </row>
    <row r="40" spans="2:26" ht="12" customHeight="1" x14ac:dyDescent="0.15">
      <c r="B40" s="19"/>
      <c r="C40" s="295" t="s">
        <v>62</v>
      </c>
      <c r="D40" s="295"/>
      <c r="E40" s="295"/>
      <c r="F40" s="295"/>
      <c r="G40" s="295"/>
      <c r="H40" s="295"/>
      <c r="I40" s="295"/>
      <c r="J40" s="295"/>
      <c r="K40" s="295"/>
      <c r="L40" s="295"/>
      <c r="M40" s="295"/>
      <c r="N40" s="295"/>
      <c r="O40" s="295"/>
      <c r="P40" s="295"/>
      <c r="Q40" s="295"/>
      <c r="R40" s="295"/>
      <c r="S40" s="295"/>
      <c r="T40" s="295"/>
      <c r="U40" s="295"/>
      <c r="V40" s="295"/>
      <c r="W40" s="295"/>
      <c r="X40" s="295"/>
      <c r="Y40" s="295"/>
      <c r="Z40" s="295"/>
    </row>
    <row r="41" spans="2:26" ht="12" customHeight="1" x14ac:dyDescent="0.15">
      <c r="B41" s="19"/>
      <c r="C41" s="295" t="s">
        <v>61</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row>
    <row r="42" spans="2:26" ht="12" customHeight="1" x14ac:dyDescent="0.15">
      <c r="B42" s="19"/>
      <c r="C42" s="301" t="s">
        <v>60</v>
      </c>
      <c r="D42" s="295"/>
      <c r="E42" s="295"/>
      <c r="F42" s="295"/>
      <c r="G42" s="295"/>
      <c r="H42" s="295"/>
      <c r="I42" s="295"/>
      <c r="J42" s="295"/>
      <c r="K42" s="295"/>
      <c r="L42" s="295"/>
      <c r="M42" s="295"/>
      <c r="N42" s="295"/>
      <c r="O42" s="295"/>
      <c r="P42" s="295"/>
      <c r="Q42" s="295"/>
      <c r="R42" s="295"/>
      <c r="S42" s="295"/>
      <c r="T42" s="295"/>
      <c r="U42" s="295"/>
      <c r="V42" s="295"/>
      <c r="W42" s="295"/>
      <c r="X42" s="295"/>
      <c r="Y42" s="295"/>
      <c r="Z42" s="295"/>
    </row>
    <row r="43" spans="2:26" ht="12" customHeight="1" x14ac:dyDescent="0.15">
      <c r="B43" s="19"/>
      <c r="C43" s="301" t="s">
        <v>59</v>
      </c>
      <c r="D43" s="295"/>
      <c r="E43" s="295"/>
      <c r="F43" s="295"/>
      <c r="G43" s="295"/>
      <c r="H43" s="295"/>
      <c r="I43" s="295"/>
      <c r="J43" s="295"/>
      <c r="K43" s="295"/>
      <c r="L43" s="295"/>
      <c r="M43" s="295"/>
      <c r="N43" s="295"/>
      <c r="O43" s="295"/>
      <c r="P43" s="295"/>
      <c r="Q43" s="295"/>
      <c r="R43" s="295"/>
      <c r="S43" s="295"/>
      <c r="T43" s="295"/>
      <c r="U43" s="295"/>
      <c r="V43" s="295"/>
      <c r="W43" s="295"/>
      <c r="X43" s="295"/>
      <c r="Y43" s="295"/>
      <c r="Z43" s="295"/>
    </row>
    <row r="44" spans="2:26" ht="12" customHeight="1" x14ac:dyDescent="0.15">
      <c r="B44" s="19"/>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row>
    <row r="45" spans="2:26" ht="12" customHeight="1" x14ac:dyDescent="0.15">
      <c r="B45" s="19"/>
      <c r="C45" s="295"/>
      <c r="D45" s="295"/>
      <c r="E45" s="295"/>
      <c r="F45" s="295"/>
      <c r="G45" s="295"/>
      <c r="H45" s="295"/>
      <c r="I45" s="295"/>
      <c r="J45" s="295"/>
      <c r="K45" s="295"/>
      <c r="L45" s="295"/>
      <c r="M45" s="295"/>
      <c r="N45" s="295"/>
      <c r="O45" s="295"/>
      <c r="P45" s="295"/>
      <c r="Q45" s="295"/>
      <c r="R45" s="295"/>
      <c r="S45" s="295"/>
      <c r="T45" s="295"/>
      <c r="U45" s="295"/>
      <c r="V45" s="295"/>
      <c r="W45" s="295"/>
      <c r="X45" s="295"/>
      <c r="Y45" s="295"/>
      <c r="Z45" s="295"/>
    </row>
    <row r="46" spans="2:26" ht="12" customHeight="1" x14ac:dyDescent="0.15">
      <c r="B46" s="19"/>
      <c r="C46" s="295" t="s">
        <v>58</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row>
    <row r="47" spans="2:26" ht="12" customHeight="1" x14ac:dyDescent="0.15">
      <c r="B47" s="19"/>
      <c r="C47" s="295" t="s">
        <v>57</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row>
    <row r="48" spans="2:26" ht="12" customHeight="1" x14ac:dyDescent="0.15">
      <c r="B48" s="19"/>
      <c r="C48" s="295" t="s">
        <v>56</v>
      </c>
      <c r="D48" s="295"/>
      <c r="E48" s="295"/>
      <c r="F48" s="295"/>
      <c r="G48" s="295"/>
      <c r="H48" s="295"/>
      <c r="I48" s="295"/>
      <c r="J48" s="295"/>
      <c r="K48" s="295"/>
      <c r="L48" s="295"/>
      <c r="M48" s="295"/>
      <c r="N48" s="295"/>
      <c r="O48" s="295"/>
      <c r="P48" s="295"/>
      <c r="Q48" s="295"/>
      <c r="R48" s="295"/>
      <c r="S48" s="295"/>
      <c r="T48" s="295"/>
      <c r="U48" s="295"/>
      <c r="V48" s="295"/>
      <c r="W48" s="295"/>
      <c r="X48" s="295"/>
      <c r="Y48" s="295"/>
      <c r="Z48" s="295"/>
    </row>
    <row r="49" spans="2:26" ht="12" customHeight="1" x14ac:dyDescent="0.15">
      <c r="B49" s="19"/>
      <c r="C49" s="295" t="s">
        <v>55</v>
      </c>
      <c r="D49" s="295"/>
      <c r="E49" s="295"/>
      <c r="F49" s="295"/>
      <c r="G49" s="295"/>
      <c r="H49" s="295"/>
      <c r="I49" s="295"/>
      <c r="J49" s="295"/>
      <c r="K49" s="295"/>
      <c r="L49" s="295"/>
      <c r="M49" s="295"/>
      <c r="N49" s="295"/>
      <c r="O49" s="295"/>
      <c r="P49" s="295"/>
      <c r="Q49" s="295"/>
      <c r="R49" s="295"/>
      <c r="S49" s="295"/>
      <c r="T49" s="295"/>
      <c r="U49" s="295"/>
      <c r="V49" s="295"/>
      <c r="W49" s="295"/>
      <c r="X49" s="295"/>
      <c r="Y49" s="295"/>
      <c r="Z49" s="295"/>
    </row>
    <row r="50" spans="2:26" ht="12" customHeight="1" x14ac:dyDescent="0.15">
      <c r="B50" s="19"/>
      <c r="C50" s="301" t="s">
        <v>54</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row>
    <row r="51" spans="2:26" ht="12" customHeight="1" x14ac:dyDescent="0.15">
      <c r="B51" s="19"/>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row>
    <row r="52" spans="2:26" ht="12" customHeight="1" x14ac:dyDescent="0.15">
      <c r="B52" s="19"/>
      <c r="C52" s="295"/>
      <c r="D52" s="295"/>
      <c r="E52" s="295"/>
      <c r="F52" s="295"/>
      <c r="G52" s="295"/>
      <c r="H52" s="295"/>
      <c r="I52" s="295"/>
      <c r="J52" s="295"/>
      <c r="K52" s="295"/>
      <c r="L52" s="295"/>
      <c r="M52" s="295"/>
      <c r="N52" s="295"/>
      <c r="O52" s="295"/>
      <c r="P52" s="295"/>
      <c r="Q52" s="295"/>
      <c r="R52" s="295"/>
      <c r="S52" s="295"/>
      <c r="T52" s="295"/>
      <c r="U52" s="295"/>
      <c r="V52" s="295"/>
      <c r="W52" s="295"/>
      <c r="X52" s="295"/>
      <c r="Y52" s="295"/>
      <c r="Z52" s="295"/>
    </row>
    <row r="53" spans="2:26" ht="12" customHeight="1" x14ac:dyDescent="0.15">
      <c r="B53" s="19"/>
      <c r="C53" s="295" t="s">
        <v>53</v>
      </c>
      <c r="D53" s="295"/>
      <c r="E53" s="295"/>
      <c r="F53" s="295"/>
      <c r="G53" s="295"/>
      <c r="H53" s="295"/>
      <c r="I53" s="295"/>
      <c r="J53" s="295"/>
      <c r="K53" s="295"/>
      <c r="L53" s="295"/>
      <c r="M53" s="295"/>
      <c r="N53" s="295"/>
      <c r="O53" s="295"/>
      <c r="P53" s="295"/>
      <c r="Q53" s="295"/>
      <c r="R53" s="295"/>
      <c r="S53" s="295"/>
      <c r="T53" s="295"/>
      <c r="U53" s="295"/>
      <c r="V53" s="295"/>
      <c r="W53" s="295"/>
      <c r="X53" s="295"/>
      <c r="Y53" s="295"/>
      <c r="Z53" s="295"/>
    </row>
    <row r="54" spans="2:26" ht="12" customHeight="1" x14ac:dyDescent="0.15">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spans="2:26" ht="12" customHeight="1" x14ac:dyDescent="0.15">
      <c r="B55" s="19"/>
      <c r="C55" s="295" t="s">
        <v>52</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row>
    <row r="56" spans="2:26" ht="12" customHeight="1" x14ac:dyDescent="0.15">
      <c r="B56" s="19"/>
      <c r="C56" s="295" t="s">
        <v>51</v>
      </c>
      <c r="D56" s="295"/>
      <c r="E56" s="295"/>
      <c r="F56" s="295"/>
      <c r="G56" s="295"/>
      <c r="H56" s="295"/>
      <c r="I56" s="295"/>
      <c r="J56" s="295"/>
      <c r="K56" s="295"/>
      <c r="L56" s="295"/>
      <c r="M56" s="295"/>
      <c r="N56" s="295"/>
      <c r="O56" s="295"/>
      <c r="P56" s="295"/>
      <c r="Q56" s="295"/>
      <c r="R56" s="295"/>
      <c r="S56" s="295"/>
      <c r="T56" s="295"/>
      <c r="U56" s="295"/>
      <c r="V56" s="295"/>
      <c r="W56" s="295"/>
      <c r="X56" s="295"/>
      <c r="Y56" s="295"/>
      <c r="Z56" s="295"/>
    </row>
    <row r="57" spans="2:26" ht="12" customHeight="1" x14ac:dyDescent="0.15">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spans="2:26" ht="12" customHeight="1" x14ac:dyDescent="0.15">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spans="2:26" ht="12" customHeight="1" x14ac:dyDescent="0.15">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2:26" ht="12" customHeight="1" x14ac:dyDescent="0.15">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spans="2:26" ht="12" customHeight="1" x14ac:dyDescent="0.15">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spans="2:26" ht="12" customHeight="1" x14ac:dyDescent="0.15">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spans="2:26" ht="12" customHeight="1" x14ac:dyDescent="0.15">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spans="2:26" ht="12" customHeight="1" x14ac:dyDescent="0.15">
      <c r="B64" s="19"/>
      <c r="C64" s="19"/>
      <c r="D64" s="19"/>
      <c r="E64" s="19"/>
      <c r="F64" s="19"/>
      <c r="G64" s="19"/>
      <c r="H64" s="19"/>
      <c r="I64" s="19"/>
      <c r="J64" s="19"/>
      <c r="K64" s="19"/>
      <c r="L64" s="19"/>
      <c r="M64" s="19"/>
      <c r="N64" s="19"/>
      <c r="O64" s="19"/>
      <c r="P64" s="19"/>
      <c r="Q64" s="304"/>
      <c r="R64" s="304"/>
      <c r="S64" s="304"/>
      <c r="T64" s="304"/>
      <c r="U64" s="304"/>
      <c r="V64" s="304"/>
      <c r="W64" s="304"/>
      <c r="X64" s="304"/>
      <c r="Y64" s="304"/>
      <c r="Z64" s="304"/>
    </row>
    <row r="65" spans="2:26" ht="12" customHeight="1" x14ac:dyDescent="0.15">
      <c r="B65" s="19"/>
      <c r="C65" s="19"/>
      <c r="D65" s="19"/>
      <c r="E65" s="19"/>
      <c r="F65" s="19"/>
      <c r="G65" s="19"/>
      <c r="H65" s="19"/>
      <c r="I65" s="19"/>
      <c r="J65" s="19"/>
      <c r="K65" s="19"/>
      <c r="L65" s="19"/>
      <c r="M65" s="19"/>
      <c r="N65" s="19"/>
      <c r="O65" s="19"/>
      <c r="P65" s="19"/>
      <c r="Q65" s="306"/>
      <c r="R65" s="306"/>
      <c r="S65" s="306"/>
      <c r="T65" s="306"/>
      <c r="U65" s="306"/>
      <c r="V65" s="306"/>
      <c r="W65" s="306"/>
      <c r="X65" s="306"/>
      <c r="Y65" s="306"/>
      <c r="Z65" s="306"/>
    </row>
    <row r="66" spans="2:26" ht="12" customHeight="1" x14ac:dyDescent="0.15">
      <c r="B66" s="19"/>
      <c r="C66" s="19"/>
      <c r="D66" s="19"/>
      <c r="E66" s="19"/>
      <c r="F66" s="19"/>
      <c r="G66" s="19"/>
      <c r="H66" s="19"/>
      <c r="I66" s="19"/>
      <c r="J66" s="19"/>
      <c r="K66" s="19"/>
      <c r="L66" s="19"/>
      <c r="M66" s="19"/>
      <c r="N66" s="19"/>
      <c r="O66" s="19"/>
      <c r="P66" s="19"/>
      <c r="Q66" s="306"/>
      <c r="R66" s="306"/>
      <c r="S66" s="306"/>
      <c r="T66" s="306"/>
      <c r="U66" s="306"/>
      <c r="V66" s="306"/>
      <c r="W66" s="306"/>
      <c r="X66" s="306"/>
      <c r="Y66" s="306"/>
      <c r="Z66" s="306"/>
    </row>
    <row r="67" spans="2:26" ht="12" customHeight="1" x14ac:dyDescent="0.15">
      <c r="B67" s="23"/>
      <c r="C67" s="23"/>
      <c r="D67" s="23"/>
      <c r="E67" s="23"/>
      <c r="F67" s="23"/>
      <c r="G67" s="23"/>
      <c r="H67" s="23"/>
      <c r="I67" s="23"/>
      <c r="J67" s="23"/>
      <c r="K67" s="23"/>
      <c r="L67" s="23"/>
      <c r="M67" s="23"/>
      <c r="N67" s="23"/>
      <c r="O67" s="23"/>
      <c r="P67" s="23"/>
      <c r="Q67" s="24" t="s">
        <v>50</v>
      </c>
      <c r="R67" s="24"/>
      <c r="S67" s="24"/>
      <c r="T67" s="24"/>
      <c r="U67" s="24"/>
      <c r="V67" s="24"/>
      <c r="W67" s="24"/>
      <c r="X67" s="24"/>
      <c r="Y67" s="24"/>
      <c r="Z67" s="24"/>
    </row>
    <row r="68" spans="2:26" ht="14.25" customHeight="1" thickBot="1" x14ac:dyDescent="0.2">
      <c r="B68" s="25"/>
      <c r="C68" s="25"/>
      <c r="D68" s="25"/>
      <c r="E68" s="25"/>
      <c r="F68" s="25"/>
      <c r="G68" s="25"/>
      <c r="H68" s="25"/>
      <c r="I68" s="25"/>
      <c r="J68" s="25"/>
      <c r="K68" s="25"/>
      <c r="L68" s="25"/>
      <c r="M68" s="25"/>
      <c r="N68" s="25"/>
      <c r="O68" s="25"/>
      <c r="P68" s="25"/>
      <c r="Q68" s="305" t="s">
        <v>49</v>
      </c>
      <c r="R68" s="305"/>
      <c r="S68" s="305"/>
      <c r="T68" s="305"/>
      <c r="U68" s="305"/>
      <c r="V68" s="305"/>
      <c r="W68" s="305"/>
      <c r="X68" s="305"/>
      <c r="Y68" s="305"/>
      <c r="Z68" s="305"/>
    </row>
  </sheetData>
  <sheetProtection password="B220" sheet="1" objects="1" scenarios="1"/>
  <mergeCells count="49">
    <mergeCell ref="Q68:Z68"/>
    <mergeCell ref="C55:Z55"/>
    <mergeCell ref="C56:Z56"/>
    <mergeCell ref="Q65:Z65"/>
    <mergeCell ref="Q66:Z66"/>
    <mergeCell ref="C53:Z53"/>
    <mergeCell ref="Q64:Z64"/>
    <mergeCell ref="C44:Z44"/>
    <mergeCell ref="C45:Z45"/>
    <mergeCell ref="C46:Z46"/>
    <mergeCell ref="C49:Z49"/>
    <mergeCell ref="C50:Z50"/>
    <mergeCell ref="C47:Z47"/>
    <mergeCell ref="C51:Z51"/>
    <mergeCell ref="C48:Z48"/>
    <mergeCell ref="C40:Z40"/>
    <mergeCell ref="C41:Z41"/>
    <mergeCell ref="C42:Z42"/>
    <mergeCell ref="C43:Z43"/>
    <mergeCell ref="C52:Z52"/>
    <mergeCell ref="C26:Z26"/>
    <mergeCell ref="C39:Z39"/>
    <mergeCell ref="C28:Z28"/>
    <mergeCell ref="C29:Z29"/>
    <mergeCell ref="C30:Z30"/>
    <mergeCell ref="C31:Z31"/>
    <mergeCell ref="C32:Z32"/>
    <mergeCell ref="C33:Z33"/>
    <mergeCell ref="C34:Z34"/>
    <mergeCell ref="C35:Z35"/>
    <mergeCell ref="C27:Z27"/>
    <mergeCell ref="C36:Z36"/>
    <mergeCell ref="C37:Z37"/>
    <mergeCell ref="C38:Z38"/>
    <mergeCell ref="C25:Z25"/>
    <mergeCell ref="B3:Z4"/>
    <mergeCell ref="B6:Z6"/>
    <mergeCell ref="B7:Z7"/>
    <mergeCell ref="B8:Z8"/>
    <mergeCell ref="C15:Z15"/>
    <mergeCell ref="C16:Z16"/>
    <mergeCell ref="C17:Z17"/>
    <mergeCell ref="C18:Z18"/>
    <mergeCell ref="C19:Z19"/>
    <mergeCell ref="C20:Z20"/>
    <mergeCell ref="C21:Z21"/>
    <mergeCell ref="C22:Z22"/>
    <mergeCell ref="C23:Z23"/>
    <mergeCell ref="C24:Z24"/>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VD4</vt:lpstr>
      <vt:lpstr>ソフト使用権許諾契約書</vt:lpstr>
      <vt:lpstr>'VD4'!Print_Area</vt:lpstr>
      <vt:lpstr>ソフト使用権許諾契約書!Print_Area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2018-04-22T17:54:26Z</cp:lastPrinted>
  <dcterms:created xsi:type="dcterms:W3CDTF">2018-01-05T02:12:02Z</dcterms:created>
  <dcterms:modified xsi:type="dcterms:W3CDTF">2018-04-22T18:47:16Z</dcterms:modified>
</cp:coreProperties>
</file>